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446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'List1'!$11:$14</definedName>
  </definedNames>
  <calcPr fullCalcOnLoad="1"/>
</workbook>
</file>

<file path=xl/sharedStrings.xml><?xml version="1.0" encoding="utf-8"?>
<sst xmlns="http://schemas.openxmlformats.org/spreadsheetml/2006/main" count="306" uniqueCount="170">
  <si>
    <t>POSEBNI  DIO</t>
  </si>
  <si>
    <t>OSNOVNA ŠKOLA ANTUNA MIHANOVIĆA KLANJEC</t>
  </si>
  <si>
    <t>PRIHODI</t>
  </si>
  <si>
    <t>IZVORI FINANCIRANJA</t>
  </si>
  <si>
    <t>OPĆI PRIHODI I PRIMICI</t>
  </si>
  <si>
    <t>POMOĆI</t>
  </si>
  <si>
    <t>POS.NAMJ.</t>
  </si>
  <si>
    <t>VLA.PRIH</t>
  </si>
  <si>
    <t>DONAC.</t>
  </si>
  <si>
    <t>NEF.IMOV.</t>
  </si>
  <si>
    <t>NAMJ.PRIM</t>
  </si>
  <si>
    <t>UKUPNO</t>
  </si>
  <si>
    <t>PROJEKCIJA</t>
  </si>
  <si>
    <t>KONTO</t>
  </si>
  <si>
    <t>NAZIV</t>
  </si>
  <si>
    <t>Državni pr</t>
  </si>
  <si>
    <t>KZŽ.-DEC</t>
  </si>
  <si>
    <t>Dop.sr.KZŽ</t>
  </si>
  <si>
    <t>Pomoći-JLS</t>
  </si>
  <si>
    <t>Suf.cij.usl.,sl</t>
  </si>
  <si>
    <t>Vl.prihod</t>
  </si>
  <si>
    <t>Donacije</t>
  </si>
  <si>
    <t>Pro.nef.im.</t>
  </si>
  <si>
    <t>zaduživa.</t>
  </si>
  <si>
    <t>2017.</t>
  </si>
  <si>
    <t>2018.</t>
  </si>
  <si>
    <t>PRIHODI POSLOVANJA</t>
  </si>
  <si>
    <t>Pom.od subj.unut.op.pror.</t>
  </si>
  <si>
    <t>Tek.pom.od in.i tijela EU</t>
  </si>
  <si>
    <t>Kapi.pom od in.i tijela EU</t>
  </si>
  <si>
    <t>Tek.pom.-državni prorač.</t>
  </si>
  <si>
    <t>Tek.pom.-gradskog prorač.</t>
  </si>
  <si>
    <t>Tek.pom-općinskog prorač.</t>
  </si>
  <si>
    <t>Kap.pom.-drž.pror.</t>
  </si>
  <si>
    <t>Kap,pom.-gradsk.proračuna</t>
  </si>
  <si>
    <t>Kap.pom.-općinskog prora.</t>
  </si>
  <si>
    <t>Tek.pom.HZMO,HZZ,HZZO</t>
  </si>
  <si>
    <t>Tek.pom.izvanprorač.koris</t>
  </si>
  <si>
    <t>Tek. pom.PK iz drž. Prorač.</t>
  </si>
  <si>
    <t>Tek.pom.PK Iz nenadlež.pro..</t>
  </si>
  <si>
    <t>Kap.pom. PK-iz drž.proračun.</t>
  </si>
  <si>
    <t>Kap.pom. PK iz nenadlež.pr.</t>
  </si>
  <si>
    <t>Tek.po.iz.pror.JLP(R)S-tem. EU sr</t>
  </si>
  <si>
    <t>Tek.pom.od PK drugog pr.teme.EU</t>
  </si>
  <si>
    <t>Tek.pom.od izvan PK tem.EU sre.</t>
  </si>
  <si>
    <t>Kap.pom.iz pror.JLP(R)S tem EU</t>
  </si>
  <si>
    <t>Kap.pom.od PK drugog pror,te.EU</t>
  </si>
  <si>
    <t>Kap.pom.od izv.PK tem.EU sred.</t>
  </si>
  <si>
    <t>Tek.prij.izmeđ.PK ist.proračuna</t>
  </si>
  <si>
    <t>Kap.prij.izm.PK istog prorač.</t>
  </si>
  <si>
    <t>Tek.prij.izmeđ.PK ist.pro. tem.EU</t>
  </si>
  <si>
    <t>Kap.prij.izm.PK istog pr. Iz EU</t>
  </si>
  <si>
    <t>Prihod od imovine</t>
  </si>
  <si>
    <t>Kamate na oročena sreds.</t>
  </si>
  <si>
    <t>Kamete na depozit po viđe.</t>
  </si>
  <si>
    <t>Ostali prih.od financ.imovi.</t>
  </si>
  <si>
    <t>Prih.od zak. iznaj,imo.(stan)</t>
  </si>
  <si>
    <t>Prihodi po posebn.propisi.</t>
  </si>
  <si>
    <t>Ostali nespomenuti pihodi</t>
  </si>
  <si>
    <t>Pr.od prod.proiz.i uslu,dona.</t>
  </si>
  <si>
    <t>Pr,od prodaje roba</t>
  </si>
  <si>
    <t>Prih.od prodaje usluga</t>
  </si>
  <si>
    <t>Tek.donac.ost.sub.izvan pro</t>
  </si>
  <si>
    <t>Kap.donac.ost.sub.izv.pror.</t>
  </si>
  <si>
    <t>Prihodi iz proračuna</t>
  </si>
  <si>
    <t>Pr.za fin.rashoda poslovanja</t>
  </si>
  <si>
    <t>Prih.za nabavu nefinanc.im.</t>
  </si>
  <si>
    <t>Prih.za financi.uz.i otpl.zajma</t>
  </si>
  <si>
    <t>PRIH.OD PROD.NEF.IMOV</t>
  </si>
  <si>
    <t>Prih.od prodaje dug.imo.</t>
  </si>
  <si>
    <t>Pr.od prodaje građev.objek.</t>
  </si>
  <si>
    <t>Prih.od prod.opreme</t>
  </si>
  <si>
    <t>Prih.od prod.prijev.sredstava</t>
  </si>
  <si>
    <t>PRIMICI OD ZADUŽIVA.</t>
  </si>
  <si>
    <t>Primici od zaduživanja</t>
  </si>
  <si>
    <t>Primljeni krediti</t>
  </si>
  <si>
    <t>UKUPNO PRIHODI</t>
  </si>
  <si>
    <t>A)  RASHODI - POSTOJEĆI PROGRAMI</t>
  </si>
  <si>
    <t xml:space="preserve">Glavni program </t>
  </si>
  <si>
    <t>Program J01 1000 OSNOVNO OBRAZOVANJE - ZAKONSKI STANDARD</t>
  </si>
  <si>
    <t>Aktivnost   J01 1000 A102000 Redovni poslovi osnovnog obrazovanja</t>
  </si>
  <si>
    <t>popuniti stupac 2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</si>
  <si>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</si>
  <si>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</si>
  <si>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</si>
  <si>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</si>
  <si>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</si>
  <si>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</si>
  <si>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</si>
  <si>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Rashodi za služb. putova.</t>
  </si>
  <si>
    <t>Nakn.za prijev.na pos.i s po.</t>
  </si>
  <si>
    <t>Seminari,tečajevi,str.ispiti</t>
  </si>
  <si>
    <t>Ost.nakn.tr.zaposlenima</t>
  </si>
  <si>
    <t>Uredski materijal</t>
  </si>
  <si>
    <t>Ost.mater.za potr.red.poslo.</t>
  </si>
  <si>
    <t>Materijal i sirovine</t>
  </si>
  <si>
    <t>Električna energija</t>
  </si>
  <si>
    <t>Plin</t>
  </si>
  <si>
    <t>Benzin</t>
  </si>
  <si>
    <t>Ost.mat.za proizv.energije</t>
  </si>
  <si>
    <t>Mater.i dije.za tek.i inv.odža.</t>
  </si>
  <si>
    <t>Sitni inventar</t>
  </si>
  <si>
    <t>Auto gume</t>
  </si>
  <si>
    <t>Služ.,radna i zaštit.odj.i obu</t>
  </si>
  <si>
    <t>Usl.telefona,telefak.,Internet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</si>
  <si>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</si>
  <si>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</si>
  <si>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</si>
  <si>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</si>
  <si>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</si>
  <si>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</si>
  <si>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</si>
  <si>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</si>
  <si>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</si>
  <si>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</si>
  <si>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</si>
  <si>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</si>
  <si>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</si>
  <si>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</si>
  <si>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Nak.tr.osoba.izvan rad.odn.</t>
  </si>
  <si>
    <t>Premije osiguranja imovine</t>
  </si>
  <si>
    <t>Premije osiguranja zaposle.</t>
  </si>
  <si>
    <t>Reprezentacija</t>
  </si>
  <si>
    <t>Članarine</t>
  </si>
  <si>
    <t>Sudske,javnobiljež.i dr.prist.</t>
  </si>
  <si>
    <t>Ostali nespom.rash.poslova.</t>
  </si>
  <si>
    <t>Financijski rashodi</t>
  </si>
  <si>
    <t>Usluge banaka i plat.prome.</t>
  </si>
  <si>
    <t>Zatezne kamate</t>
  </si>
  <si>
    <t>Ost.nespomen.financijs.rash</t>
  </si>
  <si>
    <t>UKUPNO AKTIVNOST</t>
  </si>
  <si>
    <t>Tekući projekt J01 1000 T103000 Oprema, nastavna pomagala</t>
  </si>
  <si>
    <t>RASH. ZA NEFIN.IMO.</t>
  </si>
  <si>
    <t>Rash.za naba.dug.imovi.</t>
  </si>
  <si>
    <t>Oprema</t>
  </si>
  <si>
    <t>Knjige</t>
  </si>
  <si>
    <t>Ulaganje u računalne progr.</t>
  </si>
  <si>
    <t>UKUPNO TEK.PROJEKT</t>
  </si>
  <si>
    <t>Kapitalni projekt J01 1000 K104000 Izgradnja, dogradnja, adaptacija OŠ</t>
  </si>
  <si>
    <t>Usl.tek. I investicijsk.održ.</t>
  </si>
  <si>
    <t>RAS.ZA NAB.NEF.IMOVI.</t>
  </si>
  <si>
    <t>Rash.za nabav. Dug.imo.</t>
  </si>
  <si>
    <t>Poslovni objekti</t>
  </si>
  <si>
    <t>Ostali gr.objekti (sp.dvoran)</t>
  </si>
  <si>
    <t>Rasho. za dodatna ulaga</t>
  </si>
  <si>
    <t>Dod.ulag. na građ.objekti.</t>
  </si>
  <si>
    <t>Dod.ulag. na naf.imovini</t>
  </si>
  <si>
    <t>UKUPNO KAPIT.PROJEKT</t>
  </si>
  <si>
    <t>UKUPNO DEC (stup.2)</t>
  </si>
  <si>
    <t>Napomena: Sveukupno DEC je zbroj Aktivnosi, Tekući i Kapitalni projekt i mora odgovarati prihodu u stupcu KZŽ DEC</t>
  </si>
  <si>
    <t>Projekt Baltazar</t>
  </si>
  <si>
    <t xml:space="preserve"> FINANCIJSKI PLAN  ZA 2016.GODINU</t>
  </si>
  <si>
    <t>ne</t>
  </si>
  <si>
    <t>OSNOVNA ŠKOLA</t>
  </si>
  <si>
    <t>2016.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</si>
  <si>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</si>
  <si>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</si>
  <si>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</si>
  <si>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</si>
  <si>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</si>
  <si>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nadl.pro.za otpl.zajmo.</t>
  </si>
  <si>
    <t>Prih.od prod.prijevoz.sredstava</t>
  </si>
  <si>
    <t>RASHODI</t>
  </si>
  <si>
    <t>POPUNJAVATE SAMO KOLONU 2 PRIHODA I RASHODA</t>
  </si>
  <si>
    <t>UKUPNO RASHODI</t>
  </si>
  <si>
    <t>FINANCIJSKI PLAN ZA 2019.GODINU</t>
  </si>
  <si>
    <t>PROJEKCIJA ZA 2020. I 2021. GODINU</t>
  </si>
  <si>
    <t>Urbroj:2135/01-380-10-18-2</t>
  </si>
  <si>
    <t>Klanjec,17.10.2018. godine</t>
  </si>
  <si>
    <t>Klasa:400-02/18-01/15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</si>
</sst>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000\ _k_n_-;\-* #,##0.0000\ _k_n_-;_-* &quot;-&quot;??\ _k_n_-;_-@_-"/>
    <numFmt numFmtId="166" formatCode="_-* #,##0.0\ _k_n_-;\-* #,##0.0\ _k_n_-;_-* &quot;-&quot;??\ _k_n_-;_-@_-"/>
    <numFmt numFmtId="167" formatCode="_-* #,##0\ _k_n_-;\-* #,##0\ _k_n_-;_-* &quot;-&quot;??\ _k_n_-;_-@_-"/>
    <numFmt numFmtId="168" formatCode="#,##0.0"/>
    <numFmt numFmtId="169" formatCode="#,##0.000"/>
  </numFmts>
  <fonts count="4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2" xfId="0" applyBorder="1" applyAlignment="1">
      <alignment/>
    </xf>
    <xf numFmtId="0" fontId="4" fillId="2" borderId="12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43" fontId="5" fillId="33" borderId="12" xfId="59" applyFont="1" applyFill="1" applyBorder="1" applyAlignment="1">
      <alignment horizontal="center"/>
    </xf>
    <xf numFmtId="0" fontId="2" fillId="0" borderId="0" xfId="0" applyFont="1" applyAlignment="1">
      <alignment/>
    </xf>
    <xf numFmtId="43" fontId="5" fillId="33" borderId="0" xfId="59" applyFont="1" applyFill="1" applyAlignment="1">
      <alignment horizontal="right"/>
    </xf>
    <xf numFmtId="43" fontId="5" fillId="33" borderId="0" xfId="59" applyFont="1" applyFill="1" applyBorder="1" applyAlignment="1">
      <alignment horizontal="right"/>
    </xf>
    <xf numFmtId="43" fontId="5" fillId="33" borderId="12" xfId="59" applyFont="1" applyFill="1" applyBorder="1" applyAlignment="1">
      <alignment horizontal="right"/>
    </xf>
    <xf numFmtId="43" fontId="5" fillId="0" borderId="12" xfId="59" applyFont="1" applyBorder="1" applyAlignment="1">
      <alignment horizontal="center"/>
    </xf>
    <xf numFmtId="43" fontId="5" fillId="33" borderId="14" xfId="59" applyFont="1" applyFill="1" applyBorder="1" applyAlignment="1">
      <alignment horizontal="right"/>
    </xf>
    <xf numFmtId="43" fontId="5" fillId="0" borderId="14" xfId="59" applyFont="1" applyBorder="1" applyAlignment="1">
      <alignment horizontal="center"/>
    </xf>
    <xf numFmtId="43" fontId="5" fillId="33" borderId="14" xfId="59" applyFont="1" applyFill="1" applyBorder="1" applyAlignment="1">
      <alignment horizontal="center"/>
    </xf>
    <xf numFmtId="43" fontId="5" fillId="33" borderId="13" xfId="59" applyFont="1" applyFill="1" applyBorder="1" applyAlignment="1">
      <alignment horizontal="right"/>
    </xf>
    <xf numFmtId="43" fontId="5" fillId="0" borderId="13" xfId="59" applyFont="1" applyBorder="1" applyAlignment="1">
      <alignment horizontal="center"/>
    </xf>
    <xf numFmtId="43" fontId="5" fillId="33" borderId="13" xfId="59" applyFont="1" applyFill="1" applyBorder="1" applyAlignment="1">
      <alignment horizontal="center"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2" fillId="0" borderId="0" xfId="0" applyFont="1" applyAlignment="1">
      <alignment horizontal="center"/>
    </xf>
    <xf numFmtId="43" fontId="4" fillId="2" borderId="16" xfId="59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43" fontId="5" fillId="33" borderId="23" xfId="59" applyFont="1" applyFill="1" applyBorder="1" applyAlignment="1">
      <alignment horizontal="right"/>
    </xf>
    <xf numFmtId="43" fontId="5" fillId="0" borderId="23" xfId="59" applyFont="1" applyBorder="1" applyAlignment="1">
      <alignment horizontal="center"/>
    </xf>
    <xf numFmtId="43" fontId="5" fillId="33" borderId="23" xfId="59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167" fontId="4" fillId="33" borderId="28" xfId="59" applyNumberFormat="1" applyFont="1" applyFill="1" applyBorder="1" applyAlignment="1">
      <alignment horizontal="right"/>
    </xf>
    <xf numFmtId="0" fontId="4" fillId="33" borderId="28" xfId="0" applyFont="1" applyFill="1" applyBorder="1" applyAlignment="1">
      <alignment horizontal="center"/>
    </xf>
    <xf numFmtId="9" fontId="4" fillId="0" borderId="28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0" fontId="4" fillId="2" borderId="31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33" borderId="14" xfId="0" applyNumberFormat="1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43" fontId="5" fillId="33" borderId="28" xfId="59" applyFont="1" applyFill="1" applyBorder="1" applyAlignment="1">
      <alignment horizontal="right"/>
    </xf>
    <xf numFmtId="3" fontId="5" fillId="0" borderId="28" xfId="0" applyNumberFormat="1" applyFont="1" applyBorder="1" applyAlignment="1">
      <alignment horizontal="center"/>
    </xf>
    <xf numFmtId="3" fontId="5" fillId="33" borderId="28" xfId="0" applyNumberFormat="1" applyFont="1" applyFill="1" applyBorder="1" applyAlignment="1">
      <alignment horizontal="center"/>
    </xf>
    <xf numFmtId="43" fontId="5" fillId="2" borderId="12" xfId="59" applyFont="1" applyFill="1" applyBorder="1" applyAlignment="1">
      <alignment horizontal="center"/>
    </xf>
    <xf numFmtId="0" fontId="46" fillId="34" borderId="15" xfId="0" applyFont="1" applyFill="1" applyBorder="1" applyAlignment="1">
      <alignment/>
    </xf>
    <xf numFmtId="0" fontId="47" fillId="34" borderId="16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43" fontId="5" fillId="33" borderId="35" xfId="59" applyFont="1" applyFill="1" applyBorder="1" applyAlignment="1">
      <alignment horizontal="right"/>
    </xf>
    <xf numFmtId="43" fontId="5" fillId="0" borderId="35" xfId="59" applyFont="1" applyBorder="1" applyAlignment="1">
      <alignment horizontal="center"/>
    </xf>
    <xf numFmtId="43" fontId="5" fillId="33" borderId="35" xfId="59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3" fontId="8" fillId="2" borderId="16" xfId="0" applyNumberFormat="1" applyFont="1" applyFill="1" applyBorder="1" applyAlignment="1">
      <alignment horizontal="center"/>
    </xf>
    <xf numFmtId="43" fontId="8" fillId="2" borderId="16" xfId="59" applyFont="1" applyFill="1" applyBorder="1" applyAlignment="1">
      <alignment horizontal="center"/>
    </xf>
    <xf numFmtId="43" fontId="8" fillId="2" borderId="16" xfId="59" applyFont="1" applyFill="1" applyBorder="1" applyAlignment="1">
      <alignment/>
    </xf>
    <xf numFmtId="43" fontId="8" fillId="2" borderId="21" xfId="59" applyFont="1" applyFill="1" applyBorder="1" applyAlignment="1">
      <alignment/>
    </xf>
    <xf numFmtId="43" fontId="8" fillId="2" borderId="16" xfId="59" applyFont="1" applyFill="1" applyBorder="1" applyAlignment="1">
      <alignment horizontal="right"/>
    </xf>
    <xf numFmtId="43" fontId="8" fillId="2" borderId="13" xfId="59" applyFont="1" applyFill="1" applyBorder="1" applyAlignment="1">
      <alignment/>
    </xf>
    <xf numFmtId="43" fontId="8" fillId="2" borderId="13" xfId="59" applyFont="1" applyFill="1" applyBorder="1" applyAlignment="1">
      <alignment horizontal="center"/>
    </xf>
    <xf numFmtId="43" fontId="8" fillId="34" borderId="16" xfId="59" applyFont="1" applyFill="1" applyBorder="1" applyAlignment="1">
      <alignment/>
    </xf>
    <xf numFmtId="43" fontId="8" fillId="34" borderId="16" xfId="59" applyFont="1" applyFill="1" applyBorder="1" applyAlignment="1">
      <alignment horizontal="center"/>
    </xf>
    <xf numFmtId="43" fontId="8" fillId="2" borderId="18" xfId="59" applyFont="1" applyFill="1" applyBorder="1" applyAlignment="1">
      <alignment/>
    </xf>
    <xf numFmtId="43" fontId="8" fillId="2" borderId="12" xfId="59" applyFont="1" applyFill="1" applyBorder="1" applyAlignment="1">
      <alignment horizontal="center"/>
    </xf>
    <xf numFmtId="43" fontId="7" fillId="33" borderId="12" xfId="59" applyFont="1" applyFill="1" applyBorder="1" applyAlignment="1">
      <alignment horizontal="right"/>
    </xf>
    <xf numFmtId="43" fontId="7" fillId="33" borderId="12" xfId="59" applyFont="1" applyFill="1" applyBorder="1" applyAlignment="1">
      <alignment horizontal="center"/>
    </xf>
    <xf numFmtId="43" fontId="7" fillId="0" borderId="12" xfId="59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43" fontId="7" fillId="33" borderId="23" xfId="59" applyFont="1" applyFill="1" applyBorder="1" applyAlignment="1">
      <alignment horizontal="right"/>
    </xf>
    <xf numFmtId="3" fontId="7" fillId="0" borderId="23" xfId="0" applyNumberFormat="1" applyFont="1" applyBorder="1" applyAlignment="1">
      <alignment horizontal="center"/>
    </xf>
    <xf numFmtId="3" fontId="7" fillId="33" borderId="23" xfId="0" applyNumberFormat="1" applyFont="1" applyFill="1" applyBorder="1" applyAlignment="1">
      <alignment horizontal="center"/>
    </xf>
    <xf numFmtId="3" fontId="7" fillId="0" borderId="37" xfId="0" applyNumberFormat="1" applyFont="1" applyBorder="1" applyAlignment="1">
      <alignment/>
    </xf>
    <xf numFmtId="43" fontId="7" fillId="33" borderId="0" xfId="59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3" fontId="8" fillId="34" borderId="33" xfId="0" applyNumberFormat="1" applyFont="1" applyFill="1" applyBorder="1" applyAlignment="1">
      <alignment/>
    </xf>
    <xf numFmtId="43" fontId="7" fillId="33" borderId="14" xfId="59" applyFont="1" applyFill="1" applyBorder="1" applyAlignment="1">
      <alignment horizontal="center"/>
    </xf>
    <xf numFmtId="43" fontId="7" fillId="0" borderId="13" xfId="59" applyFont="1" applyBorder="1" applyAlignment="1">
      <alignment horizontal="center"/>
    </xf>
    <xf numFmtId="43" fontId="7" fillId="33" borderId="13" xfId="59" applyFont="1" applyFill="1" applyBorder="1" applyAlignment="1">
      <alignment horizontal="right"/>
    </xf>
    <xf numFmtId="0" fontId="9" fillId="0" borderId="38" xfId="0" applyFont="1" applyBorder="1" applyAlignment="1">
      <alignment horizontal="center"/>
    </xf>
    <xf numFmtId="43" fontId="7" fillId="33" borderId="12" xfId="59" applyFont="1" applyFill="1" applyBorder="1" applyAlignment="1">
      <alignment/>
    </xf>
    <xf numFmtId="3" fontId="7" fillId="33" borderId="12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43" fontId="4" fillId="35" borderId="40" xfId="59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43" fontId="8" fillId="35" borderId="29" xfId="59" applyFont="1" applyFill="1" applyBorder="1" applyAlignment="1">
      <alignment/>
    </xf>
    <xf numFmtId="43" fontId="8" fillId="35" borderId="29" xfId="59" applyFont="1" applyFill="1" applyBorder="1" applyAlignment="1">
      <alignment horizontal="right"/>
    </xf>
    <xf numFmtId="3" fontId="8" fillId="35" borderId="29" xfId="0" applyNumberFormat="1" applyFont="1" applyFill="1" applyBorder="1" applyAlignment="1">
      <alignment horizontal="center"/>
    </xf>
    <xf numFmtId="3" fontId="8" fillId="35" borderId="42" xfId="0" applyNumberFormat="1" applyFont="1" applyFill="1" applyBorder="1" applyAlignment="1">
      <alignment horizontal="center"/>
    </xf>
    <xf numFmtId="3" fontId="8" fillId="35" borderId="43" xfId="0" applyNumberFormat="1" applyFont="1" applyFill="1" applyBorder="1" applyAlignment="1">
      <alignment horizontal="center"/>
    </xf>
    <xf numFmtId="3" fontId="8" fillId="35" borderId="44" xfId="0" applyNumberFormat="1" applyFont="1" applyFill="1" applyBorder="1" applyAlignment="1">
      <alignment horizontal="center"/>
    </xf>
    <xf numFmtId="43" fontId="8" fillId="35" borderId="30" xfId="59" applyFont="1" applyFill="1" applyBorder="1" applyAlignment="1">
      <alignment/>
    </xf>
    <xf numFmtId="43" fontId="7" fillId="35" borderId="30" xfId="59" applyFont="1" applyFill="1" applyBorder="1" applyAlignment="1">
      <alignment horizontal="right"/>
    </xf>
    <xf numFmtId="3" fontId="8" fillId="35" borderId="30" xfId="0" applyNumberFormat="1" applyFont="1" applyFill="1" applyBorder="1" applyAlignment="1">
      <alignment horizontal="center"/>
    </xf>
    <xf numFmtId="3" fontId="8" fillId="35" borderId="45" xfId="0" applyNumberFormat="1" applyFont="1" applyFill="1" applyBorder="1" applyAlignment="1">
      <alignment horizontal="center"/>
    </xf>
    <xf numFmtId="3" fontId="8" fillId="35" borderId="46" xfId="0" applyNumberFormat="1" applyFont="1" applyFill="1" applyBorder="1" applyAlignment="1">
      <alignment horizontal="center"/>
    </xf>
    <xf numFmtId="3" fontId="8" fillId="35" borderId="47" xfId="0" applyNumberFormat="1" applyFont="1" applyFill="1" applyBorder="1" applyAlignment="1">
      <alignment horizontal="center"/>
    </xf>
    <xf numFmtId="43" fontId="7" fillId="35" borderId="16" xfId="59" applyFont="1" applyFill="1" applyBorder="1" applyAlignment="1">
      <alignment/>
    </xf>
    <xf numFmtId="43" fontId="7" fillId="35" borderId="16" xfId="59" applyFont="1" applyFill="1" applyBorder="1" applyAlignment="1">
      <alignment horizontal="right"/>
    </xf>
    <xf numFmtId="3" fontId="8" fillId="35" borderId="16" xfId="0" applyNumberFormat="1" applyFont="1" applyFill="1" applyBorder="1" applyAlignment="1">
      <alignment horizontal="center"/>
    </xf>
    <xf numFmtId="43" fontId="8" fillId="35" borderId="16" xfId="59" applyFont="1" applyFill="1" applyBorder="1" applyAlignment="1">
      <alignment/>
    </xf>
    <xf numFmtId="43" fontId="8" fillId="35" borderId="16" xfId="59" applyFont="1" applyFill="1" applyBorder="1" applyAlignment="1">
      <alignment horizontal="right"/>
    </xf>
    <xf numFmtId="43" fontId="8" fillId="35" borderId="16" xfId="59" applyFont="1" applyFill="1" applyBorder="1" applyAlignment="1">
      <alignment horizontal="center"/>
    </xf>
    <xf numFmtId="43" fontId="8" fillId="34" borderId="16" xfId="59" applyFont="1" applyFill="1" applyBorder="1" applyAlignment="1">
      <alignment horizontal="right"/>
    </xf>
    <xf numFmtId="43" fontId="8" fillId="2" borderId="13" xfId="59" applyFont="1" applyFill="1" applyBorder="1" applyAlignment="1">
      <alignment horizontal="right"/>
    </xf>
    <xf numFmtId="43" fontId="5" fillId="2" borderId="12" xfId="59" applyFont="1" applyFill="1" applyBorder="1" applyAlignment="1">
      <alignment horizontal="right"/>
    </xf>
    <xf numFmtId="43" fontId="4" fillId="2" borderId="16" xfId="59" applyFont="1" applyFill="1" applyBorder="1" applyAlignment="1">
      <alignment horizontal="center"/>
    </xf>
    <xf numFmtId="3" fontId="8" fillId="2" borderId="16" xfId="0" applyNumberFormat="1" applyFont="1" applyFill="1" applyBorder="1" applyAlignment="1">
      <alignment/>
    </xf>
    <xf numFmtId="3" fontId="8" fillId="2" borderId="13" xfId="0" applyNumberFormat="1" applyFont="1" applyFill="1" applyBorder="1" applyAlignment="1">
      <alignment horizontal="center"/>
    </xf>
    <xf numFmtId="43" fontId="8" fillId="2" borderId="12" xfId="59" applyFont="1" applyFill="1" applyBorder="1" applyAlignment="1">
      <alignment/>
    </xf>
    <xf numFmtId="43" fontId="8" fillId="2" borderId="12" xfId="59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167" fontId="7" fillId="0" borderId="12" xfId="59" applyNumberFormat="1" applyFont="1" applyBorder="1" applyAlignment="1">
      <alignment/>
    </xf>
    <xf numFmtId="167" fontId="7" fillId="0" borderId="36" xfId="59" applyNumberFormat="1" applyFont="1" applyBorder="1" applyAlignment="1">
      <alignment/>
    </xf>
    <xf numFmtId="3" fontId="7" fillId="0" borderId="36" xfId="0" applyNumberFormat="1" applyFont="1" applyBorder="1" applyAlignment="1">
      <alignment horizontal="center"/>
    </xf>
    <xf numFmtId="43" fontId="8" fillId="2" borderId="48" xfId="59" applyFont="1" applyFill="1" applyBorder="1" applyAlignment="1">
      <alignment/>
    </xf>
    <xf numFmtId="4" fontId="8" fillId="2" borderId="36" xfId="0" applyNumberFormat="1" applyFont="1" applyFill="1" applyBorder="1" applyAlignment="1">
      <alignment horizontal="center"/>
    </xf>
    <xf numFmtId="43" fontId="7" fillId="0" borderId="13" xfId="59" applyFont="1" applyBorder="1" applyAlignment="1">
      <alignment/>
    </xf>
    <xf numFmtId="43" fontId="7" fillId="0" borderId="48" xfId="59" applyFont="1" applyBorder="1" applyAlignment="1">
      <alignment/>
    </xf>
    <xf numFmtId="43" fontId="7" fillId="0" borderId="12" xfId="59" applyFont="1" applyBorder="1" applyAlignment="1">
      <alignment/>
    </xf>
    <xf numFmtId="43" fontId="7" fillId="0" borderId="36" xfId="59" applyFont="1" applyBorder="1" applyAlignment="1">
      <alignment/>
    </xf>
    <xf numFmtId="43" fontId="7" fillId="0" borderId="14" xfId="59" applyFont="1" applyBorder="1" applyAlignment="1">
      <alignment/>
    </xf>
    <xf numFmtId="43" fontId="7" fillId="0" borderId="49" xfId="59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28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48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49" xfId="0" applyNumberFormat="1" applyFont="1" applyBorder="1" applyAlignment="1">
      <alignment horizontal="center"/>
    </xf>
    <xf numFmtId="43" fontId="7" fillId="2" borderId="12" xfId="59" applyFont="1" applyFill="1" applyBorder="1" applyAlignment="1">
      <alignment/>
    </xf>
    <xf numFmtId="43" fontId="7" fillId="2" borderId="36" xfId="59" applyFont="1" applyFill="1" applyBorder="1" applyAlignment="1">
      <alignment/>
    </xf>
    <xf numFmtId="43" fontId="8" fillId="34" borderId="21" xfId="59" applyFont="1" applyFill="1" applyBorder="1" applyAlignment="1">
      <alignment/>
    </xf>
    <xf numFmtId="4" fontId="7" fillId="0" borderId="0" xfId="0" applyNumberFormat="1" applyFont="1" applyAlignment="1">
      <alignment/>
    </xf>
    <xf numFmtId="0" fontId="8" fillId="2" borderId="16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167" fontId="7" fillId="0" borderId="13" xfId="59" applyNumberFormat="1" applyFont="1" applyBorder="1" applyAlignment="1">
      <alignment/>
    </xf>
    <xf numFmtId="43" fontId="7" fillId="0" borderId="35" xfId="59" applyFont="1" applyBorder="1" applyAlignment="1">
      <alignment/>
    </xf>
    <xf numFmtId="43" fontId="7" fillId="0" borderId="50" xfId="59" applyFont="1" applyBorder="1" applyAlignment="1">
      <alignment/>
    </xf>
    <xf numFmtId="43" fontId="7" fillId="0" borderId="23" xfId="59" applyFont="1" applyBorder="1" applyAlignment="1">
      <alignment/>
    </xf>
    <xf numFmtId="43" fontId="7" fillId="0" borderId="37" xfId="59" applyFont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 horizontal="left"/>
    </xf>
    <xf numFmtId="0" fontId="8" fillId="35" borderId="39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43" fontId="7" fillId="33" borderId="13" xfId="59" applyFont="1" applyFill="1" applyBorder="1" applyAlignment="1">
      <alignment/>
    </xf>
    <xf numFmtId="43" fontId="7" fillId="33" borderId="14" xfId="59" applyFont="1" applyFill="1" applyBorder="1" applyAlignment="1">
      <alignment/>
    </xf>
    <xf numFmtId="43" fontId="7" fillId="33" borderId="28" xfId="59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35" xfId="0" applyNumberFormat="1" applyFont="1" applyFill="1" applyBorder="1" applyAlignment="1">
      <alignment/>
    </xf>
    <xf numFmtId="3" fontId="7" fillId="33" borderId="23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43" fontId="7" fillId="33" borderId="23" xfId="59" applyFont="1" applyFill="1" applyBorder="1" applyAlignment="1">
      <alignment/>
    </xf>
    <xf numFmtId="3" fontId="8" fillId="2" borderId="44" xfId="0" applyNumberFormat="1" applyFont="1" applyFill="1" applyBorder="1" applyAlignment="1">
      <alignment horizontal="center" vertical="center"/>
    </xf>
    <xf numFmtId="3" fontId="8" fillId="2" borderId="44" xfId="0" applyNumberFormat="1" applyFont="1" applyFill="1" applyBorder="1" applyAlignment="1">
      <alignment vertical="center"/>
    </xf>
    <xf numFmtId="3" fontId="8" fillId="2" borderId="47" xfId="0" applyNumberFormat="1" applyFont="1" applyFill="1" applyBorder="1" applyAlignment="1">
      <alignment vertical="center"/>
    </xf>
    <xf numFmtId="167" fontId="8" fillId="2" borderId="47" xfId="59" applyNumberFormat="1" applyFont="1" applyFill="1" applyBorder="1" applyAlignment="1">
      <alignment vertical="center"/>
    </xf>
    <xf numFmtId="167" fontId="8" fillId="2" borderId="47" xfId="59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5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11.57421875" style="199" customWidth="1"/>
    <col min="4" max="4" width="11.28125" style="36" customWidth="1"/>
    <col min="5" max="5" width="10.8515625" style="20" customWidth="1"/>
    <col min="6" max="6" width="11.00390625" style="20" customWidth="1"/>
    <col min="7" max="7" width="10.57421875" style="20" customWidth="1"/>
    <col min="8" max="8" width="9.8515625" style="20" customWidth="1"/>
    <col min="9" max="9" width="10.00390625" style="20" customWidth="1"/>
    <col min="10" max="10" width="11.140625" style="20" customWidth="1"/>
    <col min="11" max="11" width="7.140625" style="21" customWidth="1"/>
    <col min="12" max="12" width="11.7109375" style="21" customWidth="1"/>
    <col min="13" max="13" width="11.28125" style="0" customWidth="1"/>
    <col min="14" max="14" width="11.57421875" style="0" customWidth="1"/>
  </cols>
  <sheetData>
    <row r="1" spans="1:14" ht="15.75">
      <c r="A1" s="223" t="s">
        <v>165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5.75">
      <c r="A2" s="223" t="s">
        <v>166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6:7" ht="12.75">
      <c r="F3" s="224"/>
      <c r="G3" s="224"/>
    </row>
    <row r="4" spans="2:8" ht="12.75">
      <c r="B4" s="225" t="s">
        <v>1</v>
      </c>
      <c r="C4" s="225"/>
      <c r="D4" s="225"/>
      <c r="E4" s="225"/>
      <c r="F4" s="225"/>
      <c r="G4" s="225"/>
      <c r="H4" s="225"/>
    </row>
    <row r="5" spans="2:8" ht="12.75">
      <c r="B5" s="1"/>
      <c r="C5" s="200"/>
      <c r="D5" s="37"/>
      <c r="E5" s="23"/>
      <c r="F5" s="23"/>
      <c r="G5" s="23"/>
      <c r="H5" s="23"/>
    </row>
    <row r="6" spans="2:8" ht="12.75">
      <c r="B6" s="218" t="s">
        <v>169</v>
      </c>
      <c r="C6" s="218"/>
      <c r="D6" s="218"/>
      <c r="E6" s="218"/>
      <c r="F6" s="23"/>
      <c r="G6" s="23"/>
      <c r="H6" s="23"/>
    </row>
    <row r="7" spans="2:8" ht="12.75">
      <c r="B7" s="218" t="s">
        <v>167</v>
      </c>
      <c r="C7" s="218"/>
      <c r="D7" s="218"/>
      <c r="E7" s="218"/>
      <c r="F7" s="23"/>
      <c r="G7" s="23"/>
      <c r="H7" s="23"/>
    </row>
    <row r="8" spans="2:8" ht="12.75">
      <c r="B8" s="219" t="s">
        <v>168</v>
      </c>
      <c r="C8" s="220"/>
      <c r="D8" s="220"/>
      <c r="E8" s="23"/>
      <c r="F8" s="23"/>
      <c r="G8" s="23"/>
      <c r="H8" s="23"/>
    </row>
    <row r="9" spans="2:8" ht="12.75">
      <c r="B9" s="1"/>
      <c r="C9" s="200"/>
      <c r="D9" s="37"/>
      <c r="E9" s="23"/>
      <c r="F9" s="23"/>
      <c r="G9" s="23"/>
      <c r="H9" s="23"/>
    </row>
    <row r="10" ht="12.75">
      <c r="B10" t="s">
        <v>2</v>
      </c>
    </row>
    <row r="11" spans="1:12" ht="13.5" thickBot="1">
      <c r="A11" s="2"/>
      <c r="B11" s="2"/>
      <c r="C11" s="226" t="s">
        <v>3</v>
      </c>
      <c r="D11" s="226"/>
      <c r="E11" s="226"/>
      <c r="F11" s="226"/>
      <c r="G11" s="226"/>
      <c r="H11" s="226"/>
      <c r="I11" s="226"/>
      <c r="J11" s="226"/>
      <c r="K11" s="226"/>
      <c r="L11" s="24"/>
    </row>
    <row r="12" spans="1:14" ht="13.5" thickBot="1">
      <c r="A12" s="4"/>
      <c r="B12" s="4"/>
      <c r="C12" s="227" t="s">
        <v>4</v>
      </c>
      <c r="D12" s="227"/>
      <c r="E12" s="227"/>
      <c r="F12" s="66" t="s">
        <v>5</v>
      </c>
      <c r="G12" s="66" t="s">
        <v>6</v>
      </c>
      <c r="H12" s="66" t="s">
        <v>7</v>
      </c>
      <c r="I12" s="66" t="s">
        <v>8</v>
      </c>
      <c r="J12" s="66" t="s">
        <v>9</v>
      </c>
      <c r="K12" s="65" t="s">
        <v>10</v>
      </c>
      <c r="L12" s="67" t="s">
        <v>11</v>
      </c>
      <c r="M12" s="228" t="s">
        <v>12</v>
      </c>
      <c r="N12" s="228"/>
    </row>
    <row r="13" spans="1:14" s="50" customFormat="1" ht="13.5" thickBot="1">
      <c r="A13" s="56" t="s">
        <v>13</v>
      </c>
      <c r="B13" s="79" t="s">
        <v>14</v>
      </c>
      <c r="C13" s="201" t="s">
        <v>15</v>
      </c>
      <c r="D13" s="136" t="s">
        <v>16</v>
      </c>
      <c r="E13" s="135" t="s">
        <v>17</v>
      </c>
      <c r="F13" s="137" t="s">
        <v>18</v>
      </c>
      <c r="G13" s="135" t="s">
        <v>19</v>
      </c>
      <c r="H13" s="137" t="s">
        <v>20</v>
      </c>
      <c r="I13" s="135" t="s">
        <v>21</v>
      </c>
      <c r="J13" s="135" t="s">
        <v>22</v>
      </c>
      <c r="K13" s="138" t="s">
        <v>23</v>
      </c>
      <c r="L13" s="58">
        <v>2019</v>
      </c>
      <c r="M13" s="58">
        <v>2020</v>
      </c>
      <c r="N13" s="59">
        <v>2020</v>
      </c>
    </row>
    <row r="14" spans="1:14" s="4" customFormat="1" ht="12" thickBot="1">
      <c r="A14" s="69"/>
      <c r="B14" s="70"/>
      <c r="C14" s="202">
        <v>1</v>
      </c>
      <c r="D14" s="72">
        <v>2</v>
      </c>
      <c r="E14" s="73">
        <v>3</v>
      </c>
      <c r="F14" s="73">
        <v>4</v>
      </c>
      <c r="G14" s="73">
        <v>5</v>
      </c>
      <c r="H14" s="73">
        <v>6</v>
      </c>
      <c r="I14" s="73">
        <v>7</v>
      </c>
      <c r="J14" s="73">
        <v>8</v>
      </c>
      <c r="K14" s="71">
        <v>9</v>
      </c>
      <c r="L14" s="71"/>
      <c r="M14" s="74"/>
      <c r="N14" s="130"/>
    </row>
    <row r="15" spans="1:14" s="35" customFormat="1" ht="12.75">
      <c r="A15" s="77">
        <v>6</v>
      </c>
      <c r="B15" s="77" t="s">
        <v>26</v>
      </c>
      <c r="C15" s="139">
        <f aca="true" t="shared" si="0" ref="C15:K15">SUM(C16+C41+C46+C48+C53)</f>
        <v>4191742</v>
      </c>
      <c r="D15" s="140">
        <f t="shared" si="0"/>
        <v>863957</v>
      </c>
      <c r="E15" s="141">
        <f t="shared" si="0"/>
        <v>166252</v>
      </c>
      <c r="F15" s="141">
        <f t="shared" si="0"/>
        <v>89900</v>
      </c>
      <c r="G15" s="142">
        <f t="shared" si="0"/>
        <v>171900</v>
      </c>
      <c r="H15" s="143">
        <f t="shared" si="0"/>
        <v>11000</v>
      </c>
      <c r="I15" s="142">
        <f t="shared" si="0"/>
        <v>15000</v>
      </c>
      <c r="J15" s="144">
        <f t="shared" si="0"/>
        <v>0</v>
      </c>
      <c r="K15" s="144">
        <f t="shared" si="0"/>
        <v>0</v>
      </c>
      <c r="L15" s="214">
        <f>C15+D15+E15+F15+G15+H15+I15</f>
        <v>5509751</v>
      </c>
      <c r="M15" s="213">
        <v>5367907</v>
      </c>
      <c r="N15" s="213">
        <v>5367907</v>
      </c>
    </row>
    <row r="16" spans="1:14" ht="13.5" thickBot="1">
      <c r="A16" s="78">
        <v>63</v>
      </c>
      <c r="B16" s="78" t="s">
        <v>27</v>
      </c>
      <c r="C16" s="145">
        <f aca="true" t="shared" si="1" ref="C16:K16">SUM(C17:C40)</f>
        <v>4191742</v>
      </c>
      <c r="D16" s="146">
        <f t="shared" si="1"/>
        <v>0</v>
      </c>
      <c r="E16" s="147">
        <f t="shared" si="1"/>
        <v>0</v>
      </c>
      <c r="F16" s="147">
        <f t="shared" si="1"/>
        <v>89900</v>
      </c>
      <c r="G16" s="148">
        <f t="shared" si="1"/>
        <v>0</v>
      </c>
      <c r="H16" s="149">
        <f t="shared" si="1"/>
        <v>0</v>
      </c>
      <c r="I16" s="148">
        <f t="shared" si="1"/>
        <v>0</v>
      </c>
      <c r="J16" s="150">
        <f t="shared" si="1"/>
        <v>0</v>
      </c>
      <c r="K16" s="150">
        <f t="shared" si="1"/>
        <v>0</v>
      </c>
      <c r="L16" s="215">
        <v>5367907</v>
      </c>
      <c r="M16" s="216">
        <v>5367907</v>
      </c>
      <c r="N16" s="217">
        <v>5367907</v>
      </c>
    </row>
    <row r="17" spans="1:14" ht="12.75">
      <c r="A17" s="60">
        <v>63231</v>
      </c>
      <c r="B17" s="9" t="s">
        <v>28</v>
      </c>
      <c r="C17" s="203">
        <v>0</v>
      </c>
      <c r="D17" s="43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5">
        <v>0</v>
      </c>
      <c r="L17" s="75">
        <f>SUM(C17:K17)</f>
        <v>0</v>
      </c>
      <c r="M17" s="172"/>
      <c r="N17" s="173"/>
    </row>
    <row r="18" spans="1:14" ht="12.75">
      <c r="A18" s="53">
        <v>63241</v>
      </c>
      <c r="B18" s="98" t="s">
        <v>29</v>
      </c>
      <c r="C18" s="131">
        <v>0</v>
      </c>
      <c r="D18" s="38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6">
        <v>0</v>
      </c>
      <c r="L18" s="26">
        <f>SUM(C18:K18)</f>
        <v>0</v>
      </c>
      <c r="M18" s="174"/>
      <c r="N18" s="175"/>
    </row>
    <row r="19" spans="1:14" ht="12.75">
      <c r="A19" s="53">
        <v>63311</v>
      </c>
      <c r="B19" s="98" t="s">
        <v>30</v>
      </c>
      <c r="C19" s="131">
        <v>0</v>
      </c>
      <c r="D19" s="38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6">
        <v>0</v>
      </c>
      <c r="L19" s="26">
        <f>SUM(C19:K19)</f>
        <v>0</v>
      </c>
      <c r="M19" s="174"/>
      <c r="N19" s="175"/>
    </row>
    <row r="20" spans="1:14" ht="12.75">
      <c r="A20" s="53">
        <v>63313</v>
      </c>
      <c r="B20" s="98" t="s">
        <v>31</v>
      </c>
      <c r="C20" s="131">
        <v>0</v>
      </c>
      <c r="D20" s="38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6">
        <v>0</v>
      </c>
      <c r="L20" s="26">
        <f aca="true" t="shared" si="2" ref="L20:L64">SUM(C20:K20)</f>
        <v>0</v>
      </c>
      <c r="M20" s="174"/>
      <c r="N20" s="175"/>
    </row>
    <row r="21" spans="1:14" ht="12.75">
      <c r="A21" s="53">
        <v>63314</v>
      </c>
      <c r="B21" s="98" t="s">
        <v>32</v>
      </c>
      <c r="C21" s="131">
        <v>0</v>
      </c>
      <c r="D21" s="38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6">
        <v>0</v>
      </c>
      <c r="L21" s="26">
        <f t="shared" si="2"/>
        <v>0</v>
      </c>
      <c r="M21" s="174"/>
      <c r="N21" s="175"/>
    </row>
    <row r="22" spans="1:14" ht="12.75">
      <c r="A22" s="53">
        <v>63321</v>
      </c>
      <c r="B22" s="98" t="s">
        <v>33</v>
      </c>
      <c r="C22" s="131">
        <v>0</v>
      </c>
      <c r="D22" s="38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6">
        <v>0</v>
      </c>
      <c r="L22" s="26">
        <f t="shared" si="2"/>
        <v>0</v>
      </c>
      <c r="M22" s="174"/>
      <c r="N22" s="175"/>
    </row>
    <row r="23" spans="1:14" ht="12.75">
      <c r="A23" s="53">
        <v>63323</v>
      </c>
      <c r="B23" s="98" t="s">
        <v>34</v>
      </c>
      <c r="C23" s="131">
        <v>0</v>
      </c>
      <c r="D23" s="38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6">
        <v>0</v>
      </c>
      <c r="L23" s="26">
        <f t="shared" si="2"/>
        <v>0</v>
      </c>
      <c r="M23" s="174"/>
      <c r="N23" s="175"/>
    </row>
    <row r="24" spans="1:14" ht="12.75">
      <c r="A24" s="53">
        <v>63324</v>
      </c>
      <c r="B24" s="98" t="s">
        <v>35</v>
      </c>
      <c r="C24" s="131">
        <v>0</v>
      </c>
      <c r="D24" s="38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6">
        <v>0</v>
      </c>
      <c r="L24" s="26">
        <f t="shared" si="2"/>
        <v>0</v>
      </c>
      <c r="M24" s="174"/>
      <c r="N24" s="175"/>
    </row>
    <row r="25" spans="1:14" ht="12.75">
      <c r="A25" s="53">
        <v>63414</v>
      </c>
      <c r="B25" s="98" t="s">
        <v>36</v>
      </c>
      <c r="C25" s="131">
        <v>0</v>
      </c>
      <c r="D25" s="38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6">
        <v>0</v>
      </c>
      <c r="L25" s="26">
        <f t="shared" si="2"/>
        <v>0</v>
      </c>
      <c r="M25" s="174"/>
      <c r="N25" s="175"/>
    </row>
    <row r="26" spans="1:14" ht="12.75">
      <c r="A26" s="53">
        <v>63416</v>
      </c>
      <c r="B26" s="98" t="s">
        <v>37</v>
      </c>
      <c r="C26" s="131">
        <v>0</v>
      </c>
      <c r="D26" s="38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6">
        <v>0</v>
      </c>
      <c r="L26" s="26">
        <f t="shared" si="2"/>
        <v>0</v>
      </c>
      <c r="M26" s="174"/>
      <c r="N26" s="175"/>
    </row>
    <row r="27" spans="1:14" ht="12.75">
      <c r="A27" s="53">
        <v>63612</v>
      </c>
      <c r="B27" s="98" t="s">
        <v>38</v>
      </c>
      <c r="C27" s="131">
        <v>4190742</v>
      </c>
      <c r="D27" s="38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6">
        <v>0</v>
      </c>
      <c r="L27" s="166">
        <f t="shared" si="2"/>
        <v>4190742</v>
      </c>
      <c r="M27" s="167">
        <v>4190742</v>
      </c>
      <c r="N27" s="168">
        <v>4190742</v>
      </c>
    </row>
    <row r="28" spans="1:14" ht="12.75">
      <c r="A28" s="53">
        <v>63613</v>
      </c>
      <c r="B28" s="98" t="s">
        <v>39</v>
      </c>
      <c r="C28" s="131">
        <v>0</v>
      </c>
      <c r="D28" s="38">
        <v>0</v>
      </c>
      <c r="E28" s="25">
        <v>0</v>
      </c>
      <c r="F28" s="25">
        <v>89900</v>
      </c>
      <c r="G28" s="25">
        <v>0</v>
      </c>
      <c r="H28" s="25">
        <v>0</v>
      </c>
      <c r="I28" s="25">
        <v>0</v>
      </c>
      <c r="J28" s="25">
        <v>0</v>
      </c>
      <c r="K28" s="26">
        <v>0</v>
      </c>
      <c r="L28" s="26">
        <f t="shared" si="2"/>
        <v>89900</v>
      </c>
      <c r="M28" s="167">
        <v>89900</v>
      </c>
      <c r="N28" s="175">
        <v>89900</v>
      </c>
    </row>
    <row r="29" spans="1:14" ht="12.75">
      <c r="A29" s="53">
        <v>63622</v>
      </c>
      <c r="B29" s="98" t="s">
        <v>40</v>
      </c>
      <c r="C29" s="131">
        <v>1000</v>
      </c>
      <c r="D29" s="38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6">
        <v>0</v>
      </c>
      <c r="L29" s="26">
        <f t="shared" si="2"/>
        <v>1000</v>
      </c>
      <c r="M29" s="174">
        <v>1000</v>
      </c>
      <c r="N29" s="175">
        <v>1000</v>
      </c>
    </row>
    <row r="30" spans="1:14" ht="12.75">
      <c r="A30" s="53">
        <v>63623</v>
      </c>
      <c r="B30" s="98" t="s">
        <v>41</v>
      </c>
      <c r="C30" s="131">
        <v>0</v>
      </c>
      <c r="D30" s="38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  <c r="L30" s="26">
        <f t="shared" si="2"/>
        <v>0</v>
      </c>
      <c r="M30" s="174"/>
      <c r="N30" s="175"/>
    </row>
    <row r="31" spans="1:14" ht="12.75">
      <c r="A31" s="53">
        <v>63812</v>
      </c>
      <c r="B31" s="98" t="s">
        <v>42</v>
      </c>
      <c r="C31" s="131">
        <v>0</v>
      </c>
      <c r="D31" s="38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6">
        <v>0</v>
      </c>
      <c r="L31" s="26">
        <f t="shared" si="2"/>
        <v>0</v>
      </c>
      <c r="M31" s="174"/>
      <c r="N31" s="175"/>
    </row>
    <row r="32" spans="1:14" ht="12.75">
      <c r="A32" s="53">
        <v>63813</v>
      </c>
      <c r="B32" s="98" t="s">
        <v>43</v>
      </c>
      <c r="C32" s="131">
        <v>0</v>
      </c>
      <c r="D32" s="38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6">
        <v>0</v>
      </c>
      <c r="L32" s="26">
        <f t="shared" si="2"/>
        <v>0</v>
      </c>
      <c r="M32" s="174"/>
      <c r="N32" s="175"/>
    </row>
    <row r="33" spans="1:14" ht="12.75">
      <c r="A33" s="53">
        <v>63814</v>
      </c>
      <c r="B33" s="98" t="s">
        <v>44</v>
      </c>
      <c r="C33" s="131">
        <v>0</v>
      </c>
      <c r="D33" s="38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6">
        <v>0</v>
      </c>
      <c r="L33" s="26">
        <f t="shared" si="2"/>
        <v>0</v>
      </c>
      <c r="M33" s="174"/>
      <c r="N33" s="175"/>
    </row>
    <row r="34" spans="1:14" ht="12.75">
      <c r="A34" s="53">
        <v>63822</v>
      </c>
      <c r="B34" s="98" t="s">
        <v>45</v>
      </c>
      <c r="C34" s="131">
        <v>0</v>
      </c>
      <c r="D34" s="38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6">
        <v>0</v>
      </c>
      <c r="L34" s="26">
        <f t="shared" si="2"/>
        <v>0</v>
      </c>
      <c r="M34" s="174"/>
      <c r="N34" s="175"/>
    </row>
    <row r="35" spans="1:14" ht="12.75">
      <c r="A35" s="53">
        <v>63823</v>
      </c>
      <c r="B35" s="98" t="s">
        <v>46</v>
      </c>
      <c r="C35" s="131">
        <v>0</v>
      </c>
      <c r="D35" s="38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6">
        <v>0</v>
      </c>
      <c r="L35" s="26">
        <f t="shared" si="2"/>
        <v>0</v>
      </c>
      <c r="M35" s="174"/>
      <c r="N35" s="175"/>
    </row>
    <row r="36" spans="1:14" ht="12.75">
      <c r="A36" s="53">
        <v>63824</v>
      </c>
      <c r="B36" s="98" t="s">
        <v>47</v>
      </c>
      <c r="C36" s="131">
        <v>0</v>
      </c>
      <c r="D36" s="38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>
        <v>0</v>
      </c>
      <c r="L36" s="26">
        <f t="shared" si="2"/>
        <v>0</v>
      </c>
      <c r="M36" s="174"/>
      <c r="N36" s="175"/>
    </row>
    <row r="37" spans="1:14" ht="12.75">
      <c r="A37" s="53">
        <v>63911</v>
      </c>
      <c r="B37" s="98" t="s">
        <v>48</v>
      </c>
      <c r="C37" s="131">
        <v>0</v>
      </c>
      <c r="D37" s="38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>
        <v>0</v>
      </c>
      <c r="L37" s="26">
        <f t="shared" si="2"/>
        <v>0</v>
      </c>
      <c r="M37" s="174"/>
      <c r="N37" s="175"/>
    </row>
    <row r="38" spans="1:14" ht="12.75">
      <c r="A38" s="53">
        <v>63921</v>
      </c>
      <c r="B38" s="98" t="s">
        <v>49</v>
      </c>
      <c r="C38" s="131">
        <v>0</v>
      </c>
      <c r="D38" s="38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6">
        <v>0</v>
      </c>
      <c r="L38" s="26">
        <f t="shared" si="2"/>
        <v>0</v>
      </c>
      <c r="M38" s="174"/>
      <c r="N38" s="175"/>
    </row>
    <row r="39" spans="1:14" ht="12.75">
      <c r="A39" s="53">
        <v>63931</v>
      </c>
      <c r="B39" s="98" t="s">
        <v>50</v>
      </c>
      <c r="C39" s="131">
        <v>0</v>
      </c>
      <c r="D39" s="38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6">
        <v>0</v>
      </c>
      <c r="L39" s="26">
        <f t="shared" si="2"/>
        <v>0</v>
      </c>
      <c r="M39" s="174"/>
      <c r="N39" s="175"/>
    </row>
    <row r="40" spans="1:14" ht="13.5" thickBot="1">
      <c r="A40" s="61">
        <v>63941</v>
      </c>
      <c r="B40" s="99" t="s">
        <v>51</v>
      </c>
      <c r="C40" s="204">
        <v>0</v>
      </c>
      <c r="D40" s="40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0">
        <v>0</v>
      </c>
      <c r="L40" s="80">
        <f t="shared" si="2"/>
        <v>0</v>
      </c>
      <c r="M40" s="176"/>
      <c r="N40" s="177"/>
    </row>
    <row r="41" spans="1:14" ht="13.5" thickBot="1">
      <c r="A41" s="46">
        <v>64</v>
      </c>
      <c r="B41" s="47" t="s">
        <v>52</v>
      </c>
      <c r="C41" s="151">
        <f>SUM(C42:C45)</f>
        <v>0</v>
      </c>
      <c r="D41" s="152">
        <f aca="true" t="shared" si="3" ref="D41:K41">SUM(D42:D45)</f>
        <v>0</v>
      </c>
      <c r="E41" s="153">
        <f t="shared" si="3"/>
        <v>0</v>
      </c>
      <c r="F41" s="153">
        <f t="shared" si="3"/>
        <v>0</v>
      </c>
      <c r="G41" s="153">
        <f t="shared" si="3"/>
        <v>200</v>
      </c>
      <c r="H41" s="153">
        <f t="shared" si="3"/>
        <v>0</v>
      </c>
      <c r="I41" s="153">
        <f t="shared" si="3"/>
        <v>0</v>
      </c>
      <c r="J41" s="153">
        <f t="shared" si="3"/>
        <v>0</v>
      </c>
      <c r="K41" s="101">
        <f t="shared" si="3"/>
        <v>0</v>
      </c>
      <c r="L41" s="102">
        <f t="shared" si="2"/>
        <v>200</v>
      </c>
      <c r="M41" s="103">
        <v>200</v>
      </c>
      <c r="N41" s="104">
        <v>200</v>
      </c>
    </row>
    <row r="42" spans="1:14" ht="12.75">
      <c r="A42" s="60">
        <v>64131</v>
      </c>
      <c r="B42" s="100" t="s">
        <v>53</v>
      </c>
      <c r="C42" s="203">
        <v>0</v>
      </c>
      <c r="D42" s="43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5">
        <v>0</v>
      </c>
      <c r="L42" s="75">
        <f t="shared" si="2"/>
        <v>0</v>
      </c>
      <c r="M42" s="178"/>
      <c r="N42" s="179"/>
    </row>
    <row r="43" spans="1:14" ht="12.75">
      <c r="A43" s="53">
        <v>64132</v>
      </c>
      <c r="B43" s="98" t="s">
        <v>54</v>
      </c>
      <c r="C43" s="131">
        <v>0</v>
      </c>
      <c r="D43" s="38">
        <v>0</v>
      </c>
      <c r="E43" s="25">
        <v>0</v>
      </c>
      <c r="F43" s="25">
        <v>0</v>
      </c>
      <c r="G43" s="25">
        <v>200</v>
      </c>
      <c r="H43" s="25">
        <v>0</v>
      </c>
      <c r="I43" s="25">
        <v>0</v>
      </c>
      <c r="J43" s="25">
        <v>0</v>
      </c>
      <c r="K43" s="26">
        <v>0</v>
      </c>
      <c r="L43" s="26">
        <f t="shared" si="2"/>
        <v>200</v>
      </c>
      <c r="M43" s="166">
        <v>200</v>
      </c>
      <c r="N43" s="169">
        <v>200</v>
      </c>
    </row>
    <row r="44" spans="1:14" ht="12.75">
      <c r="A44" s="53">
        <v>64199</v>
      </c>
      <c r="B44" s="98" t="s">
        <v>55</v>
      </c>
      <c r="C44" s="131">
        <v>0</v>
      </c>
      <c r="D44" s="38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>
        <v>0</v>
      </c>
      <c r="L44" s="26">
        <f t="shared" si="2"/>
        <v>0</v>
      </c>
      <c r="M44" s="115"/>
      <c r="N44" s="116"/>
    </row>
    <row r="45" spans="1:14" ht="13.5" thickBot="1">
      <c r="A45" s="61">
        <v>64229</v>
      </c>
      <c r="B45" s="99" t="s">
        <v>56</v>
      </c>
      <c r="C45" s="204">
        <v>0</v>
      </c>
      <c r="D45" s="40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0">
        <v>0</v>
      </c>
      <c r="L45" s="80">
        <f t="shared" si="2"/>
        <v>0</v>
      </c>
      <c r="M45" s="180"/>
      <c r="N45" s="181"/>
    </row>
    <row r="46" spans="1:14" ht="13.5" thickBot="1">
      <c r="A46" s="46">
        <v>65</v>
      </c>
      <c r="B46" s="51" t="s">
        <v>57</v>
      </c>
      <c r="C46" s="154">
        <f>SUM(C47+Q47)</f>
        <v>0</v>
      </c>
      <c r="D46" s="155">
        <f aca="true" t="shared" si="4" ref="D46:K46">SUM(D47+R47)</f>
        <v>0</v>
      </c>
      <c r="E46" s="156">
        <f t="shared" si="4"/>
        <v>0</v>
      </c>
      <c r="F46" s="156">
        <f t="shared" si="4"/>
        <v>0</v>
      </c>
      <c r="G46" s="156">
        <f t="shared" si="4"/>
        <v>171700</v>
      </c>
      <c r="H46" s="156">
        <f t="shared" si="4"/>
        <v>0</v>
      </c>
      <c r="I46" s="156">
        <f t="shared" si="4"/>
        <v>0</v>
      </c>
      <c r="J46" s="156">
        <f t="shared" si="4"/>
        <v>0</v>
      </c>
      <c r="K46" s="102">
        <f t="shared" si="4"/>
        <v>0</v>
      </c>
      <c r="L46" s="102">
        <f t="shared" si="2"/>
        <v>171700</v>
      </c>
      <c r="M46" s="103">
        <v>180900</v>
      </c>
      <c r="N46" s="104">
        <v>180900</v>
      </c>
    </row>
    <row r="47" spans="1:14" ht="13.5" thickBot="1">
      <c r="A47" s="82">
        <v>65269</v>
      </c>
      <c r="B47" s="83" t="s">
        <v>58</v>
      </c>
      <c r="C47" s="205">
        <v>0</v>
      </c>
      <c r="D47" s="84">
        <v>0</v>
      </c>
      <c r="E47" s="86">
        <v>0</v>
      </c>
      <c r="F47" s="86"/>
      <c r="G47" s="86">
        <v>171700</v>
      </c>
      <c r="H47" s="86">
        <v>0</v>
      </c>
      <c r="I47" s="86">
        <v>0</v>
      </c>
      <c r="J47" s="86">
        <v>0</v>
      </c>
      <c r="K47" s="85">
        <v>0</v>
      </c>
      <c r="L47" s="85">
        <f t="shared" si="2"/>
        <v>171700</v>
      </c>
      <c r="M47" s="182">
        <v>171700</v>
      </c>
      <c r="N47" s="183">
        <v>171700</v>
      </c>
    </row>
    <row r="48" spans="1:14" ht="13.5" thickBot="1">
      <c r="A48" s="46">
        <v>66</v>
      </c>
      <c r="B48" s="51" t="s">
        <v>59</v>
      </c>
      <c r="C48" s="154">
        <f>SUM(C49:C52)</f>
        <v>0</v>
      </c>
      <c r="D48" s="155">
        <f aca="true" t="shared" si="5" ref="D48:J48">SUM(D49:D52)</f>
        <v>0</v>
      </c>
      <c r="E48" s="156">
        <f t="shared" si="5"/>
        <v>0</v>
      </c>
      <c r="F48" s="156">
        <f t="shared" si="5"/>
        <v>0</v>
      </c>
      <c r="G48" s="156">
        <f t="shared" si="5"/>
        <v>0</v>
      </c>
      <c r="H48" s="156">
        <f t="shared" si="5"/>
        <v>11000</v>
      </c>
      <c r="I48" s="156">
        <f t="shared" si="5"/>
        <v>15000</v>
      </c>
      <c r="J48" s="156">
        <f t="shared" si="5"/>
        <v>0</v>
      </c>
      <c r="K48" s="156">
        <v>0</v>
      </c>
      <c r="L48" s="102">
        <f t="shared" si="2"/>
        <v>26000</v>
      </c>
      <c r="M48" s="103">
        <v>20050</v>
      </c>
      <c r="N48" s="104">
        <v>20050</v>
      </c>
    </row>
    <row r="49" spans="1:14" ht="12.75">
      <c r="A49" s="60">
        <v>66142</v>
      </c>
      <c r="B49" s="100" t="s">
        <v>60</v>
      </c>
      <c r="C49" s="203">
        <v>0</v>
      </c>
      <c r="D49" s="43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5">
        <v>0</v>
      </c>
      <c r="L49" s="75">
        <f t="shared" si="2"/>
        <v>0</v>
      </c>
      <c r="M49" s="184">
        <v>0</v>
      </c>
      <c r="N49" s="185">
        <v>0</v>
      </c>
    </row>
    <row r="50" spans="1:14" ht="12.75">
      <c r="A50" s="53">
        <v>66151</v>
      </c>
      <c r="B50" s="98" t="s">
        <v>61</v>
      </c>
      <c r="C50" s="131">
        <v>0</v>
      </c>
      <c r="D50" s="38">
        <v>0</v>
      </c>
      <c r="E50" s="25">
        <v>0</v>
      </c>
      <c r="F50" s="25">
        <v>0</v>
      </c>
      <c r="G50" s="25">
        <v>0</v>
      </c>
      <c r="H50" s="25">
        <v>11000</v>
      </c>
      <c r="I50" s="25">
        <v>0</v>
      </c>
      <c r="J50" s="25">
        <v>0</v>
      </c>
      <c r="K50" s="26">
        <v>0</v>
      </c>
      <c r="L50" s="26">
        <f t="shared" si="2"/>
        <v>11000</v>
      </c>
      <c r="M50" s="166">
        <v>11000</v>
      </c>
      <c r="N50" s="169">
        <v>11000</v>
      </c>
    </row>
    <row r="51" spans="1:14" ht="12.75">
      <c r="A51" s="53">
        <v>66314</v>
      </c>
      <c r="B51" s="98" t="s">
        <v>62</v>
      </c>
      <c r="C51" s="131">
        <v>0</v>
      </c>
      <c r="D51" s="38">
        <v>0</v>
      </c>
      <c r="E51" s="25">
        <v>0</v>
      </c>
      <c r="F51" s="25">
        <v>0</v>
      </c>
      <c r="G51" s="25">
        <v>0</v>
      </c>
      <c r="H51" s="25">
        <v>0</v>
      </c>
      <c r="I51" s="25">
        <v>15000</v>
      </c>
      <c r="J51" s="25">
        <v>0</v>
      </c>
      <c r="K51" s="26">
        <v>0</v>
      </c>
      <c r="L51" s="26">
        <f t="shared" si="2"/>
        <v>15000</v>
      </c>
      <c r="M51" s="166">
        <v>15000</v>
      </c>
      <c r="N51" s="169">
        <v>15000</v>
      </c>
    </row>
    <row r="52" spans="1:14" ht="13.5" thickBot="1">
      <c r="A52" s="61">
        <v>66324</v>
      </c>
      <c r="B52" s="99" t="s">
        <v>63</v>
      </c>
      <c r="C52" s="204">
        <v>0</v>
      </c>
      <c r="D52" s="40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0">
        <v>0</v>
      </c>
      <c r="L52" s="80">
        <f t="shared" si="2"/>
        <v>0</v>
      </c>
      <c r="M52" s="186">
        <v>0</v>
      </c>
      <c r="N52" s="187">
        <v>0</v>
      </c>
    </row>
    <row r="53" spans="1:14" s="35" customFormat="1" ht="13.5" thickBot="1">
      <c r="A53" s="46">
        <v>67</v>
      </c>
      <c r="B53" s="47" t="s">
        <v>64</v>
      </c>
      <c r="C53" s="154">
        <f>SUM(C54:C56)</f>
        <v>0</v>
      </c>
      <c r="D53" s="155">
        <f aca="true" t="shared" si="6" ref="D53:K53">SUM(D54:D56)</f>
        <v>863957</v>
      </c>
      <c r="E53" s="156">
        <f t="shared" si="6"/>
        <v>166252</v>
      </c>
      <c r="F53" s="156">
        <f t="shared" si="6"/>
        <v>0</v>
      </c>
      <c r="G53" s="156">
        <f t="shared" si="6"/>
        <v>0</v>
      </c>
      <c r="H53" s="156">
        <f t="shared" si="6"/>
        <v>0</v>
      </c>
      <c r="I53" s="156">
        <f t="shared" si="6"/>
        <v>0</v>
      </c>
      <c r="J53" s="156">
        <f t="shared" si="6"/>
        <v>0</v>
      </c>
      <c r="K53" s="102">
        <f t="shared" si="6"/>
        <v>0</v>
      </c>
      <c r="L53" s="102">
        <f t="shared" si="2"/>
        <v>1030209</v>
      </c>
      <c r="M53" s="103">
        <v>827943</v>
      </c>
      <c r="N53" s="104">
        <v>827943</v>
      </c>
    </row>
    <row r="54" spans="1:14" ht="12.75">
      <c r="A54" s="60">
        <v>67111</v>
      </c>
      <c r="B54" s="9" t="s">
        <v>65</v>
      </c>
      <c r="C54" s="203">
        <v>0</v>
      </c>
      <c r="D54" s="129">
        <v>855257</v>
      </c>
      <c r="E54" s="76">
        <v>166252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5">
        <v>0</v>
      </c>
      <c r="L54" s="75">
        <f t="shared" si="2"/>
        <v>1021509</v>
      </c>
      <c r="M54" s="184">
        <v>849665</v>
      </c>
      <c r="N54" s="185">
        <v>849665</v>
      </c>
    </row>
    <row r="55" spans="1:14" ht="12.75">
      <c r="A55" s="53">
        <v>67121</v>
      </c>
      <c r="B55" s="7" t="s">
        <v>66</v>
      </c>
      <c r="C55" s="131">
        <v>0</v>
      </c>
      <c r="D55" s="38">
        <v>8700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6">
        <v>0</v>
      </c>
      <c r="L55" s="26">
        <f t="shared" si="2"/>
        <v>8700</v>
      </c>
      <c r="M55" s="166">
        <v>38700</v>
      </c>
      <c r="N55" s="169">
        <v>38700</v>
      </c>
    </row>
    <row r="56" spans="1:14" ht="13.5" thickBot="1">
      <c r="A56" s="61">
        <v>67141</v>
      </c>
      <c r="B56" s="17" t="s">
        <v>67</v>
      </c>
      <c r="C56" s="204">
        <v>0</v>
      </c>
      <c r="D56" s="40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0">
        <v>0</v>
      </c>
      <c r="L56" s="80">
        <f t="shared" si="2"/>
        <v>0</v>
      </c>
      <c r="M56" s="186">
        <v>0</v>
      </c>
      <c r="N56" s="187">
        <v>0</v>
      </c>
    </row>
    <row r="57" spans="1:14" ht="13.5" thickBot="1">
      <c r="A57" s="46">
        <v>7</v>
      </c>
      <c r="B57" s="47" t="s">
        <v>68</v>
      </c>
      <c r="C57" s="103">
        <f>SUM(C58+P58)</f>
        <v>0</v>
      </c>
      <c r="D57" s="105">
        <f aca="true" t="shared" si="7" ref="D57:K57">SUM(D58+Q58)</f>
        <v>0</v>
      </c>
      <c r="E57" s="102">
        <f t="shared" si="7"/>
        <v>0</v>
      </c>
      <c r="F57" s="102">
        <f t="shared" si="7"/>
        <v>0</v>
      </c>
      <c r="G57" s="102">
        <f t="shared" si="7"/>
        <v>0</v>
      </c>
      <c r="H57" s="102">
        <f t="shared" si="7"/>
        <v>0</v>
      </c>
      <c r="I57" s="102">
        <f t="shared" si="7"/>
        <v>0</v>
      </c>
      <c r="J57" s="102">
        <f t="shared" si="7"/>
        <v>61752</v>
      </c>
      <c r="K57" s="102">
        <f t="shared" si="7"/>
        <v>0</v>
      </c>
      <c r="L57" s="102">
        <f t="shared" si="2"/>
        <v>61752</v>
      </c>
      <c r="M57" s="103">
        <v>63000</v>
      </c>
      <c r="N57" s="104">
        <v>63000</v>
      </c>
    </row>
    <row r="58" spans="1:14" ht="12.75">
      <c r="A58" s="54">
        <v>72</v>
      </c>
      <c r="B58" s="55" t="s">
        <v>69</v>
      </c>
      <c r="C58" s="106">
        <f>SUM(C59:C61)</f>
        <v>0</v>
      </c>
      <c r="D58" s="158">
        <f aca="true" t="shared" si="8" ref="D58:K58">SUM(D59:D61)</f>
        <v>0</v>
      </c>
      <c r="E58" s="107">
        <f t="shared" si="8"/>
        <v>0</v>
      </c>
      <c r="F58" s="107">
        <f t="shared" si="8"/>
        <v>0</v>
      </c>
      <c r="G58" s="107">
        <f t="shared" si="8"/>
        <v>0</v>
      </c>
      <c r="H58" s="107">
        <f t="shared" si="8"/>
        <v>0</v>
      </c>
      <c r="I58" s="107">
        <f t="shared" si="8"/>
        <v>0</v>
      </c>
      <c r="J58" s="107">
        <f t="shared" si="8"/>
        <v>61752</v>
      </c>
      <c r="K58" s="107">
        <f t="shared" si="8"/>
        <v>0</v>
      </c>
      <c r="L58" s="107">
        <f t="shared" si="2"/>
        <v>61752</v>
      </c>
      <c r="M58" s="106">
        <v>61752</v>
      </c>
      <c r="N58" s="170">
        <v>61752</v>
      </c>
    </row>
    <row r="59" spans="1:14" ht="12.75">
      <c r="A59" s="53">
        <v>72129</v>
      </c>
      <c r="B59" s="7" t="s">
        <v>70</v>
      </c>
      <c r="C59" s="131">
        <v>0</v>
      </c>
      <c r="D59" s="38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61752</v>
      </c>
      <c r="K59" s="39">
        <v>0</v>
      </c>
      <c r="L59" s="39">
        <f t="shared" si="2"/>
        <v>61752</v>
      </c>
      <c r="M59" s="174">
        <v>61752</v>
      </c>
      <c r="N59" s="175">
        <v>61752</v>
      </c>
    </row>
    <row r="60" spans="1:14" ht="12.75">
      <c r="A60" s="53">
        <v>72273</v>
      </c>
      <c r="B60" s="7" t="s">
        <v>71</v>
      </c>
      <c r="C60" s="131">
        <v>0</v>
      </c>
      <c r="D60" s="38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9">
        <v>0</v>
      </c>
      <c r="L60" s="39">
        <f t="shared" si="2"/>
        <v>0</v>
      </c>
      <c r="M60" s="174">
        <v>0</v>
      </c>
      <c r="N60" s="175">
        <v>0</v>
      </c>
    </row>
    <row r="61" spans="1:14" ht="12.75">
      <c r="A61" s="53">
        <v>72319</v>
      </c>
      <c r="B61" s="7" t="s">
        <v>72</v>
      </c>
      <c r="C61" s="131">
        <v>0</v>
      </c>
      <c r="D61" s="38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9">
        <v>0</v>
      </c>
      <c r="L61" s="39">
        <f t="shared" si="2"/>
        <v>0</v>
      </c>
      <c r="M61" s="174">
        <v>0</v>
      </c>
      <c r="N61" s="175">
        <v>0</v>
      </c>
    </row>
    <row r="62" spans="1:14" ht="12.75">
      <c r="A62" s="52">
        <v>8</v>
      </c>
      <c r="B62" s="19" t="s">
        <v>73</v>
      </c>
      <c r="C62" s="188">
        <f>SUM(C63+Q63)</f>
        <v>0</v>
      </c>
      <c r="D62" s="159">
        <f aca="true" t="shared" si="9" ref="D62:N62">SUM(D63+R63)</f>
        <v>0</v>
      </c>
      <c r="E62" s="87">
        <f t="shared" si="9"/>
        <v>0</v>
      </c>
      <c r="F62" s="87">
        <f t="shared" si="9"/>
        <v>0</v>
      </c>
      <c r="G62" s="87">
        <f t="shared" si="9"/>
        <v>0</v>
      </c>
      <c r="H62" s="87">
        <f t="shared" si="9"/>
        <v>0</v>
      </c>
      <c r="I62" s="87">
        <f t="shared" si="9"/>
        <v>0</v>
      </c>
      <c r="J62" s="87">
        <f t="shared" si="9"/>
        <v>0</v>
      </c>
      <c r="K62" s="87">
        <f t="shared" si="9"/>
        <v>0</v>
      </c>
      <c r="L62" s="87">
        <f t="shared" si="2"/>
        <v>0</v>
      </c>
      <c r="M62" s="188">
        <f t="shared" si="9"/>
        <v>0</v>
      </c>
      <c r="N62" s="189">
        <f t="shared" si="9"/>
        <v>0</v>
      </c>
    </row>
    <row r="63" spans="1:14" ht="12.75">
      <c r="A63" s="52">
        <v>84</v>
      </c>
      <c r="B63" s="19" t="s">
        <v>74</v>
      </c>
      <c r="C63" s="188">
        <f>SUM(C64+P64)</f>
        <v>0</v>
      </c>
      <c r="D63" s="159">
        <f aca="true" t="shared" si="10" ref="D63:K63">SUM(D64+Q64)</f>
        <v>0</v>
      </c>
      <c r="E63" s="87">
        <f t="shared" si="10"/>
        <v>0</v>
      </c>
      <c r="F63" s="87">
        <f t="shared" si="10"/>
        <v>0</v>
      </c>
      <c r="G63" s="87">
        <f t="shared" si="10"/>
        <v>0</v>
      </c>
      <c r="H63" s="87">
        <f t="shared" si="10"/>
        <v>0</v>
      </c>
      <c r="I63" s="87">
        <f t="shared" si="10"/>
        <v>0</v>
      </c>
      <c r="J63" s="87">
        <f t="shared" si="10"/>
        <v>0</v>
      </c>
      <c r="K63" s="87">
        <f t="shared" si="10"/>
        <v>0</v>
      </c>
      <c r="L63" s="87">
        <f t="shared" si="2"/>
        <v>0</v>
      </c>
      <c r="M63" s="188"/>
      <c r="N63" s="189"/>
    </row>
    <row r="64" spans="1:14" ht="12.75">
      <c r="A64" s="53">
        <v>84221</v>
      </c>
      <c r="B64" s="7" t="s">
        <v>75</v>
      </c>
      <c r="C64" s="131">
        <v>0</v>
      </c>
      <c r="D64" s="38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9">
        <v>0</v>
      </c>
      <c r="L64" s="39">
        <f t="shared" si="2"/>
        <v>0</v>
      </c>
      <c r="M64" s="174">
        <v>0</v>
      </c>
      <c r="N64" s="175">
        <v>0</v>
      </c>
    </row>
    <row r="65" spans="1:14" ht="13.5" thickBot="1">
      <c r="A65" s="61"/>
      <c r="B65" s="17"/>
      <c r="C65" s="204"/>
      <c r="D65" s="40"/>
      <c r="E65" s="81"/>
      <c r="F65" s="81"/>
      <c r="G65" s="81"/>
      <c r="H65" s="81"/>
      <c r="I65" s="81"/>
      <c r="J65" s="81"/>
      <c r="K65" s="80"/>
      <c r="L65" s="80"/>
      <c r="M65" s="180"/>
      <c r="N65" s="181"/>
    </row>
    <row r="66" spans="1:14" ht="13.5" thickBot="1">
      <c r="A66" s="88"/>
      <c r="B66" s="89" t="s">
        <v>76</v>
      </c>
      <c r="C66" s="108">
        <f aca="true" t="shared" si="11" ref="C66:N66">SUM(C15+C57+C62)</f>
        <v>4191742</v>
      </c>
      <c r="D66" s="157">
        <f t="shared" si="11"/>
        <v>863957</v>
      </c>
      <c r="E66" s="109">
        <f t="shared" si="11"/>
        <v>166252</v>
      </c>
      <c r="F66" s="109">
        <f t="shared" si="11"/>
        <v>89900</v>
      </c>
      <c r="G66" s="109">
        <f t="shared" si="11"/>
        <v>171900</v>
      </c>
      <c r="H66" s="109">
        <f t="shared" si="11"/>
        <v>11000</v>
      </c>
      <c r="I66" s="109">
        <f t="shared" si="11"/>
        <v>15000</v>
      </c>
      <c r="J66" s="109">
        <f t="shared" si="11"/>
        <v>61752</v>
      </c>
      <c r="K66" s="109">
        <f t="shared" si="11"/>
        <v>0</v>
      </c>
      <c r="L66" s="109">
        <f>SUM(L15+L57+L62)</f>
        <v>5571503</v>
      </c>
      <c r="M66" s="108">
        <f t="shared" si="11"/>
        <v>5430907</v>
      </c>
      <c r="N66" s="190">
        <f t="shared" si="11"/>
        <v>5430907</v>
      </c>
    </row>
    <row r="67" spans="1:14" ht="12.75">
      <c r="A67" s="13"/>
      <c r="B67" s="14"/>
      <c r="C67" s="206"/>
      <c r="D67" s="37"/>
      <c r="E67" s="27"/>
      <c r="F67" s="27"/>
      <c r="G67" s="27"/>
      <c r="H67" s="27"/>
      <c r="I67" s="27"/>
      <c r="J67" s="27"/>
      <c r="K67" s="28"/>
      <c r="L67" s="29"/>
      <c r="M67" s="191"/>
      <c r="N67" s="191"/>
    </row>
    <row r="68" spans="1:14" ht="12.75">
      <c r="A68" s="13"/>
      <c r="B68" s="14"/>
      <c r="C68" s="133"/>
      <c r="D68" s="37"/>
      <c r="E68" s="23"/>
      <c r="F68" s="23"/>
      <c r="G68" s="23"/>
      <c r="H68" s="23"/>
      <c r="I68" s="23"/>
      <c r="J68" s="23"/>
      <c r="K68" s="22"/>
      <c r="L68" s="30"/>
      <c r="M68" s="125"/>
      <c r="N68" s="125"/>
    </row>
    <row r="69" spans="1:14" ht="12.75">
      <c r="A69" s="221" t="s">
        <v>77</v>
      </c>
      <c r="B69" s="221"/>
      <c r="C69" s="221"/>
      <c r="E69" s="31"/>
      <c r="F69" s="31"/>
      <c r="G69" s="33"/>
      <c r="H69" s="33"/>
      <c r="I69" s="33"/>
      <c r="J69" s="33"/>
      <c r="K69" s="24"/>
      <c r="L69" s="30"/>
      <c r="M69" s="125"/>
      <c r="N69" s="125"/>
    </row>
    <row r="70" spans="1:14" ht="15" customHeight="1" thickBot="1">
      <c r="A70" s="15"/>
      <c r="B70" s="15"/>
      <c r="E70" s="31"/>
      <c r="F70" s="31"/>
      <c r="G70" s="33"/>
      <c r="H70" s="33"/>
      <c r="I70" s="33"/>
      <c r="J70" s="33"/>
      <c r="K70" s="24"/>
      <c r="L70" s="30"/>
      <c r="M70" s="125"/>
      <c r="N70" s="125"/>
    </row>
    <row r="71" spans="1:14" ht="13.5" thickBot="1">
      <c r="A71" s="56" t="s">
        <v>13</v>
      </c>
      <c r="B71" s="57" t="s">
        <v>14</v>
      </c>
      <c r="C71" s="192" t="s">
        <v>15</v>
      </c>
      <c r="D71" s="160" t="s">
        <v>16</v>
      </c>
      <c r="E71" s="57" t="s">
        <v>17</v>
      </c>
      <c r="F71" s="57" t="s">
        <v>18</v>
      </c>
      <c r="G71" s="57" t="s">
        <v>19</v>
      </c>
      <c r="H71" s="57" t="s">
        <v>20</v>
      </c>
      <c r="I71" s="57" t="s">
        <v>21</v>
      </c>
      <c r="J71" s="57" t="s">
        <v>22</v>
      </c>
      <c r="K71" s="57" t="s">
        <v>23</v>
      </c>
      <c r="L71" s="58">
        <v>2019</v>
      </c>
      <c r="M71" s="192">
        <v>2020</v>
      </c>
      <c r="N71" s="193">
        <v>2021</v>
      </c>
    </row>
    <row r="72" spans="1:14" s="35" customFormat="1" ht="13.5" thickBot="1">
      <c r="A72" s="46">
        <v>3</v>
      </c>
      <c r="B72" s="47" t="s">
        <v>82</v>
      </c>
      <c r="C72" s="103">
        <f>C73+C79</f>
        <v>4186742</v>
      </c>
      <c r="D72" s="105">
        <f>SUM(D73+D79+D117)</f>
        <v>855257</v>
      </c>
      <c r="E72" s="102">
        <f aca="true" t="shared" si="12" ref="E72:K72">SUM(E73+E79+E117)</f>
        <v>166252</v>
      </c>
      <c r="F72" s="102">
        <f t="shared" si="12"/>
        <v>74900</v>
      </c>
      <c r="G72" s="102">
        <f t="shared" si="12"/>
        <v>171900</v>
      </c>
      <c r="H72" s="102">
        <f t="shared" si="12"/>
        <v>11000</v>
      </c>
      <c r="I72" s="102">
        <f t="shared" si="12"/>
        <v>8000</v>
      </c>
      <c r="J72" s="102">
        <f t="shared" si="12"/>
        <v>2000</v>
      </c>
      <c r="K72" s="102">
        <f t="shared" si="12"/>
        <v>0</v>
      </c>
      <c r="L72" s="102">
        <f>L73+L79+L117</f>
        <v>5476051</v>
      </c>
      <c r="M72" s="102">
        <f>M73+M79+M117</f>
        <v>5304207</v>
      </c>
      <c r="N72" s="102">
        <f>N73+N79+N117</f>
        <v>5304207</v>
      </c>
    </row>
    <row r="73" spans="1:14" s="35" customFormat="1" ht="13.5" thickBot="1">
      <c r="A73" s="48">
        <v>31</v>
      </c>
      <c r="B73" s="49" t="s">
        <v>83</v>
      </c>
      <c r="C73" s="110">
        <f>C74+C75+C76+C77+C78</f>
        <v>3917592</v>
      </c>
      <c r="D73" s="110">
        <f aca="true" t="shared" si="13" ref="D73:K73">D74+D75+D76+D77+D78</f>
        <v>0</v>
      </c>
      <c r="E73" s="110">
        <f t="shared" si="13"/>
        <v>73680</v>
      </c>
      <c r="F73" s="110">
        <f t="shared" si="13"/>
        <v>0</v>
      </c>
      <c r="G73" s="110">
        <f t="shared" si="13"/>
        <v>0</v>
      </c>
      <c r="H73" s="110">
        <f t="shared" si="13"/>
        <v>0</v>
      </c>
      <c r="I73" s="110">
        <f t="shared" si="13"/>
        <v>0</v>
      </c>
      <c r="J73" s="110">
        <f t="shared" si="13"/>
        <v>0</v>
      </c>
      <c r="K73" s="110">
        <f t="shared" si="13"/>
        <v>0</v>
      </c>
      <c r="L73" s="102">
        <f>L74+L75+L76+L77+L78</f>
        <v>3991272</v>
      </c>
      <c r="M73" s="102">
        <f>M74+M75+M76+M77+M78</f>
        <v>3991272</v>
      </c>
      <c r="N73" s="102">
        <f>N74+N75+N76+N77+N78</f>
        <v>3991272</v>
      </c>
    </row>
    <row r="74" spans="1:14" ht="12.75">
      <c r="A74" s="60">
        <v>31111</v>
      </c>
      <c r="B74" s="9" t="s">
        <v>84</v>
      </c>
      <c r="C74" s="203">
        <v>3200000</v>
      </c>
      <c r="D74" s="43">
        <v>0</v>
      </c>
      <c r="E74" s="45"/>
      <c r="F74" s="45"/>
      <c r="G74" s="45"/>
      <c r="H74" s="45"/>
      <c r="I74" s="45"/>
      <c r="J74" s="45"/>
      <c r="K74" s="44"/>
      <c r="L74" s="128">
        <f>C74+D74+E74+F74+G74+H74+I74+J74</f>
        <v>3200000</v>
      </c>
      <c r="M74" s="194">
        <v>3200000</v>
      </c>
      <c r="N74" s="173">
        <v>3200000</v>
      </c>
    </row>
    <row r="75" spans="1:14" ht="12.75">
      <c r="A75" s="53">
        <v>31219</v>
      </c>
      <c r="B75" s="7" t="s">
        <v>85</v>
      </c>
      <c r="C75" s="131">
        <v>181592</v>
      </c>
      <c r="D75" s="38">
        <v>0</v>
      </c>
      <c r="E75" s="34"/>
      <c r="F75" s="34"/>
      <c r="G75" s="34"/>
      <c r="H75" s="34"/>
      <c r="I75" s="34"/>
      <c r="J75" s="34"/>
      <c r="K75" s="39"/>
      <c r="L75" s="44">
        <f>C75+D75+E75+F75+G75+H75+I75+J75</f>
        <v>181592</v>
      </c>
      <c r="M75" s="174">
        <v>181592</v>
      </c>
      <c r="N75" s="175">
        <v>181592</v>
      </c>
    </row>
    <row r="76" spans="1:14" ht="12.75">
      <c r="A76" s="53">
        <v>31219</v>
      </c>
      <c r="B76" s="7" t="s">
        <v>150</v>
      </c>
      <c r="C76" s="131">
        <v>0</v>
      </c>
      <c r="D76" s="38">
        <v>0</v>
      </c>
      <c r="E76" s="113">
        <v>73680</v>
      </c>
      <c r="F76" s="34"/>
      <c r="G76" s="34"/>
      <c r="H76" s="34"/>
      <c r="I76" s="34"/>
      <c r="J76" s="34"/>
      <c r="K76" s="39"/>
      <c r="L76" s="44">
        <f>C76+D76+E76+F76+G76+H76+I76+J76</f>
        <v>73680</v>
      </c>
      <c r="M76" s="174">
        <v>73680</v>
      </c>
      <c r="N76" s="175">
        <v>73680</v>
      </c>
    </row>
    <row r="77" spans="1:14" ht="12.75">
      <c r="A77" s="53">
        <v>31321</v>
      </c>
      <c r="B77" s="7" t="s">
        <v>86</v>
      </c>
      <c r="C77" s="131">
        <v>476000</v>
      </c>
      <c r="D77" s="38">
        <v>0</v>
      </c>
      <c r="E77" s="34"/>
      <c r="F77" s="34"/>
      <c r="G77" s="34"/>
      <c r="H77" s="34"/>
      <c r="I77" s="34"/>
      <c r="J77" s="34"/>
      <c r="K77" s="39"/>
      <c r="L77" s="44">
        <f>C77+D77+E77+F77+G77+H77+I77+J77</f>
        <v>476000</v>
      </c>
      <c r="M77" s="174">
        <v>476000</v>
      </c>
      <c r="N77" s="175">
        <v>476000</v>
      </c>
    </row>
    <row r="78" spans="1:14" ht="13.5" thickBot="1">
      <c r="A78" s="61">
        <v>31332</v>
      </c>
      <c r="B78" s="17" t="s">
        <v>87</v>
      </c>
      <c r="C78" s="204">
        <v>60000</v>
      </c>
      <c r="D78" s="40">
        <v>0</v>
      </c>
      <c r="E78" s="42"/>
      <c r="F78" s="42"/>
      <c r="G78" s="42"/>
      <c r="H78" s="42"/>
      <c r="I78" s="42"/>
      <c r="J78" s="42"/>
      <c r="K78" s="41"/>
      <c r="L78" s="44">
        <f>C78+D78+E78+F78+G78+H78+I78+J78</f>
        <v>60000</v>
      </c>
      <c r="M78" s="176">
        <v>60000</v>
      </c>
      <c r="N78" s="177">
        <v>60000</v>
      </c>
    </row>
    <row r="79" spans="1:14" s="35" customFormat="1" ht="13.5" thickBot="1">
      <c r="A79" s="46">
        <v>32</v>
      </c>
      <c r="B79" s="47" t="s">
        <v>88</v>
      </c>
      <c r="C79" s="103">
        <f>C80+C81</f>
        <v>269150</v>
      </c>
      <c r="D79" s="105">
        <f>D80+D81+D83+D82+D84+D85+D86+D87+D88+D89+D90+D91+D92+D93+D94+D95+D96+D97+D98+D99+D100+D101+D102+D103+D104+D105+D106+D107+D108+D109+D110+D111+D112+D113+D114+D115+D116</f>
        <v>851929</v>
      </c>
      <c r="E79" s="105">
        <f aca="true" t="shared" si="14" ref="E79:K79">E80+E81+E83+E82+E84+E85+E86+E87+E88+E89+E90+E91+E92+E93+E94+E95+E96+E97+E98+E99+E100+E101+E102+E103+E104+E105+E106+E107+E108+E109+E110+E111+E112+E113+E114+E115+E116</f>
        <v>92572</v>
      </c>
      <c r="F79" s="105">
        <f t="shared" si="14"/>
        <v>74900</v>
      </c>
      <c r="G79" s="105">
        <f t="shared" si="14"/>
        <v>171900</v>
      </c>
      <c r="H79" s="105">
        <f t="shared" si="14"/>
        <v>11000</v>
      </c>
      <c r="I79" s="105">
        <f t="shared" si="14"/>
        <v>8000</v>
      </c>
      <c r="J79" s="105">
        <f t="shared" si="14"/>
        <v>2000</v>
      </c>
      <c r="K79" s="105">
        <f t="shared" si="14"/>
        <v>0</v>
      </c>
      <c r="L79" s="102">
        <f>L80+L81+L83+L82+L84+L85+L86+L87+L88+L89+L90+L91+L92+L93+L94+L95+L96+L97+L98+L99+L100+L101+L102+L103+L104+L105+L106+L107+L108+L109+L110+L111+L112+L113+L114+L115+L116</f>
        <v>1481451</v>
      </c>
      <c r="M79" s="102">
        <f>M80+M81+M82+M83+M84+M85+M86+M87+M88+M89+M90+M91+M92+M93+M94+M95+M96+M97+M98+M99+M100+M101+M102+M103+M104+M105+M106+M107+M108+M109+M110+M111+M112+M113+M114+M115+M116</f>
        <v>1309607</v>
      </c>
      <c r="N79" s="102">
        <f>N80+N81+N82+N83+N84+N85+N86+N87+N88+N89+N90+N91+N92+N93+N94+N95+N96+N97+N98+N99+N100+N101+N102+N103+N104+N105+N106+N107+N108+N109+N110+N111+N112+N113+N114+N115+N116</f>
        <v>1309607</v>
      </c>
    </row>
    <row r="80" spans="1:14" ht="12.75">
      <c r="A80" s="60">
        <v>32119</v>
      </c>
      <c r="B80" s="9" t="s">
        <v>89</v>
      </c>
      <c r="C80" s="203">
        <v>500</v>
      </c>
      <c r="D80" s="43">
        <v>15000</v>
      </c>
      <c r="E80" s="45">
        <v>3000</v>
      </c>
      <c r="F80" s="45">
        <v>2000</v>
      </c>
      <c r="G80" s="45"/>
      <c r="H80" s="45"/>
      <c r="I80" s="45">
        <v>8000</v>
      </c>
      <c r="J80" s="45"/>
      <c r="K80" s="44"/>
      <c r="L80" s="44">
        <f>C80+D80+E80+F80+G80+H80+I80+J80</f>
        <v>28500</v>
      </c>
      <c r="M80" s="172">
        <v>39511</v>
      </c>
      <c r="N80" s="173">
        <v>39511</v>
      </c>
    </row>
    <row r="81" spans="1:14" ht="12.75">
      <c r="A81" s="53">
        <v>32121</v>
      </c>
      <c r="B81" s="7" t="s">
        <v>90</v>
      </c>
      <c r="C81" s="131">
        <v>268650</v>
      </c>
      <c r="D81" s="38">
        <v>0</v>
      </c>
      <c r="E81" s="34"/>
      <c r="F81" s="34"/>
      <c r="G81" s="34"/>
      <c r="H81" s="34"/>
      <c r="I81" s="34"/>
      <c r="J81" s="34"/>
      <c r="K81" s="39"/>
      <c r="L81" s="44">
        <f aca="true" t="shared" si="15" ref="L81:L116">C81+D81+E81+F81+G81+H81+I81+J81</f>
        <v>268650</v>
      </c>
      <c r="M81" s="174">
        <v>268650</v>
      </c>
      <c r="N81" s="175">
        <v>268650</v>
      </c>
    </row>
    <row r="82" spans="1:14" ht="12.75">
      <c r="A82" s="53">
        <v>32131</v>
      </c>
      <c r="B82" s="7" t="s">
        <v>91</v>
      </c>
      <c r="C82" s="131"/>
      <c r="D82" s="38">
        <v>1352</v>
      </c>
      <c r="E82" s="34"/>
      <c r="F82" s="34"/>
      <c r="G82" s="34"/>
      <c r="H82" s="34"/>
      <c r="I82" s="34"/>
      <c r="J82" s="34"/>
      <c r="K82" s="39"/>
      <c r="L82" s="44">
        <f t="shared" si="15"/>
        <v>1352</v>
      </c>
      <c r="M82" s="174">
        <v>1352</v>
      </c>
      <c r="N82" s="175">
        <v>1352</v>
      </c>
    </row>
    <row r="83" spans="1:14" ht="12.75">
      <c r="A83" s="53">
        <v>32149</v>
      </c>
      <c r="B83" s="7" t="s">
        <v>92</v>
      </c>
      <c r="C83" s="131"/>
      <c r="D83" s="38">
        <v>0</v>
      </c>
      <c r="E83" s="34"/>
      <c r="F83" s="34"/>
      <c r="G83" s="34"/>
      <c r="H83" s="34"/>
      <c r="I83" s="34"/>
      <c r="J83" s="34"/>
      <c r="K83" s="39"/>
      <c r="L83" s="44">
        <f t="shared" si="15"/>
        <v>0</v>
      </c>
      <c r="M83" s="174">
        <v>0</v>
      </c>
      <c r="N83" s="175">
        <v>0</v>
      </c>
    </row>
    <row r="84" spans="1:14" ht="12.75">
      <c r="A84" s="53">
        <v>32211</v>
      </c>
      <c r="B84" s="7" t="s">
        <v>93</v>
      </c>
      <c r="C84" s="131"/>
      <c r="D84" s="38">
        <v>2497</v>
      </c>
      <c r="E84" s="34"/>
      <c r="F84" s="34"/>
      <c r="G84" s="34">
        <v>960</v>
      </c>
      <c r="H84" s="34"/>
      <c r="I84" s="34"/>
      <c r="J84" s="34"/>
      <c r="K84" s="39"/>
      <c r="L84" s="44">
        <f t="shared" si="15"/>
        <v>3457</v>
      </c>
      <c r="M84" s="174">
        <v>6680</v>
      </c>
      <c r="N84" s="175">
        <v>6680</v>
      </c>
    </row>
    <row r="85" spans="1:14" ht="12.75">
      <c r="A85" s="53">
        <v>32219</v>
      </c>
      <c r="B85" s="7" t="s">
        <v>94</v>
      </c>
      <c r="C85" s="131"/>
      <c r="D85" s="38">
        <v>20000</v>
      </c>
      <c r="E85" s="34"/>
      <c r="F85" s="34"/>
      <c r="G85" s="34"/>
      <c r="H85" s="34">
        <v>2000</v>
      </c>
      <c r="I85" s="34"/>
      <c r="J85" s="34"/>
      <c r="K85" s="39"/>
      <c r="L85" s="44">
        <f t="shared" si="15"/>
        <v>22000</v>
      </c>
      <c r="M85" s="174">
        <v>32427</v>
      </c>
      <c r="N85" s="175">
        <v>32427</v>
      </c>
    </row>
    <row r="86" spans="1:14" ht="12.75">
      <c r="A86" s="53">
        <v>32229</v>
      </c>
      <c r="B86" s="7" t="s">
        <v>95</v>
      </c>
      <c r="C86" s="131"/>
      <c r="D86" s="38">
        <v>0</v>
      </c>
      <c r="E86" s="34">
        <v>53572</v>
      </c>
      <c r="F86" s="34">
        <v>16500</v>
      </c>
      <c r="G86" s="113">
        <v>120000</v>
      </c>
      <c r="H86" s="34"/>
      <c r="I86" s="34"/>
      <c r="J86" s="34"/>
      <c r="K86" s="39"/>
      <c r="L86" s="44">
        <f t="shared" si="15"/>
        <v>190072</v>
      </c>
      <c r="M86" s="174">
        <v>190072</v>
      </c>
      <c r="N86" s="175">
        <v>190072</v>
      </c>
    </row>
    <row r="87" spans="1:14" ht="12.75">
      <c r="A87" s="53">
        <v>32231</v>
      </c>
      <c r="B87" s="7" t="s">
        <v>96</v>
      </c>
      <c r="C87" s="131"/>
      <c r="D87" s="38">
        <v>30000</v>
      </c>
      <c r="E87" s="34"/>
      <c r="F87" s="34"/>
      <c r="G87" s="34"/>
      <c r="H87" s="34"/>
      <c r="I87" s="34"/>
      <c r="J87" s="34"/>
      <c r="K87" s="39"/>
      <c r="L87" s="44">
        <f t="shared" si="15"/>
        <v>30000</v>
      </c>
      <c r="M87" s="174">
        <v>41600</v>
      </c>
      <c r="N87" s="175">
        <v>41600</v>
      </c>
    </row>
    <row r="88" spans="1:14" ht="12.75">
      <c r="A88" s="53">
        <v>32233</v>
      </c>
      <c r="B88" s="7" t="s">
        <v>97</v>
      </c>
      <c r="C88" s="131"/>
      <c r="D88" s="38">
        <v>60000</v>
      </c>
      <c r="E88" s="34"/>
      <c r="F88" s="34"/>
      <c r="G88" s="34"/>
      <c r="H88" s="34"/>
      <c r="I88" s="34"/>
      <c r="J88" s="34"/>
      <c r="K88" s="39"/>
      <c r="L88" s="44">
        <f t="shared" si="15"/>
        <v>60000</v>
      </c>
      <c r="M88" s="174">
        <v>80500</v>
      </c>
      <c r="N88" s="175">
        <v>80500</v>
      </c>
    </row>
    <row r="89" spans="1:14" ht="12.75">
      <c r="A89" s="53">
        <v>32234</v>
      </c>
      <c r="B89" s="7" t="s">
        <v>98</v>
      </c>
      <c r="C89" s="131"/>
      <c r="D89" s="38">
        <v>0</v>
      </c>
      <c r="E89" s="34"/>
      <c r="F89" s="34"/>
      <c r="G89" s="34"/>
      <c r="H89" s="34"/>
      <c r="I89" s="34"/>
      <c r="J89" s="34"/>
      <c r="K89" s="39"/>
      <c r="L89" s="44">
        <f t="shared" si="15"/>
        <v>0</v>
      </c>
      <c r="M89" s="174">
        <v>0</v>
      </c>
      <c r="N89" s="175">
        <v>0</v>
      </c>
    </row>
    <row r="90" spans="1:14" ht="12.75">
      <c r="A90" s="53">
        <v>32239</v>
      </c>
      <c r="B90" s="7" t="s">
        <v>99</v>
      </c>
      <c r="C90" s="131"/>
      <c r="D90" s="38">
        <v>624</v>
      </c>
      <c r="E90" s="34"/>
      <c r="F90" s="34"/>
      <c r="G90" s="34"/>
      <c r="H90" s="34"/>
      <c r="I90" s="34"/>
      <c r="J90" s="34"/>
      <c r="K90" s="39"/>
      <c r="L90" s="44">
        <f t="shared" si="15"/>
        <v>624</v>
      </c>
      <c r="M90" s="174">
        <v>624</v>
      </c>
      <c r="N90" s="175">
        <v>624</v>
      </c>
    </row>
    <row r="91" spans="1:14" ht="12.75">
      <c r="A91" s="53">
        <v>32244</v>
      </c>
      <c r="B91" s="7" t="s">
        <v>100</v>
      </c>
      <c r="C91" s="131"/>
      <c r="D91" s="38">
        <v>13520</v>
      </c>
      <c r="E91" s="34"/>
      <c r="F91" s="34"/>
      <c r="G91" s="34"/>
      <c r="H91" s="34">
        <v>2000</v>
      </c>
      <c r="I91" s="34"/>
      <c r="J91" s="34"/>
      <c r="K91" s="39"/>
      <c r="L91" s="44">
        <f t="shared" si="15"/>
        <v>15520</v>
      </c>
      <c r="M91" s="174">
        <v>15520</v>
      </c>
      <c r="N91" s="175">
        <v>15520</v>
      </c>
    </row>
    <row r="92" spans="1:14" ht="12.75">
      <c r="A92" s="53">
        <v>32251</v>
      </c>
      <c r="B92" s="7" t="s">
        <v>101</v>
      </c>
      <c r="C92" s="131"/>
      <c r="D92" s="38">
        <v>4475</v>
      </c>
      <c r="E92" s="34"/>
      <c r="F92" s="34"/>
      <c r="G92" s="34"/>
      <c r="H92" s="34">
        <v>2000</v>
      </c>
      <c r="I92" s="34"/>
      <c r="J92" s="34"/>
      <c r="K92" s="39"/>
      <c r="L92" s="44">
        <f t="shared" si="15"/>
        <v>6475</v>
      </c>
      <c r="M92" s="174">
        <v>6475</v>
      </c>
      <c r="N92" s="175">
        <v>6475</v>
      </c>
    </row>
    <row r="93" spans="1:14" ht="12.75">
      <c r="A93" s="53">
        <v>32252</v>
      </c>
      <c r="B93" s="7" t="s">
        <v>102</v>
      </c>
      <c r="C93" s="207"/>
      <c r="D93" s="38">
        <v>0</v>
      </c>
      <c r="E93" s="34"/>
      <c r="F93" s="34"/>
      <c r="G93" s="34"/>
      <c r="H93" s="34"/>
      <c r="I93" s="34"/>
      <c r="J93" s="34"/>
      <c r="K93" s="39"/>
      <c r="L93" s="44">
        <f t="shared" si="15"/>
        <v>0</v>
      </c>
      <c r="M93" s="174">
        <v>0</v>
      </c>
      <c r="N93" s="175">
        <v>0</v>
      </c>
    </row>
    <row r="94" spans="1:14" ht="12.75">
      <c r="A94" s="53">
        <v>32271</v>
      </c>
      <c r="B94" s="7" t="s">
        <v>103</v>
      </c>
      <c r="C94" s="207"/>
      <c r="D94" s="38">
        <v>2500</v>
      </c>
      <c r="E94" s="34"/>
      <c r="F94" s="34"/>
      <c r="G94" s="34"/>
      <c r="H94" s="34"/>
      <c r="I94" s="34"/>
      <c r="J94" s="34"/>
      <c r="K94" s="39"/>
      <c r="L94" s="44">
        <f t="shared" si="15"/>
        <v>2500</v>
      </c>
      <c r="M94" s="174">
        <v>2500</v>
      </c>
      <c r="N94" s="175">
        <v>2500</v>
      </c>
    </row>
    <row r="95" spans="1:14" ht="12.75">
      <c r="A95" s="53">
        <v>32311</v>
      </c>
      <c r="B95" s="7" t="s">
        <v>104</v>
      </c>
      <c r="C95" s="207"/>
      <c r="D95" s="38">
        <v>8320</v>
      </c>
      <c r="E95" s="34"/>
      <c r="F95" s="34"/>
      <c r="G95" s="34"/>
      <c r="H95" s="34"/>
      <c r="I95" s="34"/>
      <c r="J95" s="34"/>
      <c r="K95" s="39"/>
      <c r="L95" s="44">
        <f t="shared" si="15"/>
        <v>8320</v>
      </c>
      <c r="M95" s="174">
        <v>8320</v>
      </c>
      <c r="N95" s="175">
        <v>8320</v>
      </c>
    </row>
    <row r="96" spans="1:14" ht="12.75">
      <c r="A96" s="53">
        <v>32313</v>
      </c>
      <c r="B96" s="7" t="s">
        <v>105</v>
      </c>
      <c r="C96" s="207"/>
      <c r="D96" s="38">
        <v>2392</v>
      </c>
      <c r="E96" s="34"/>
      <c r="F96" s="34"/>
      <c r="G96" s="34"/>
      <c r="H96" s="34"/>
      <c r="I96" s="34"/>
      <c r="J96" s="34"/>
      <c r="K96" s="39"/>
      <c r="L96" s="44">
        <f t="shared" si="15"/>
        <v>2392</v>
      </c>
      <c r="M96" s="174">
        <v>2392</v>
      </c>
      <c r="N96" s="175">
        <v>2392</v>
      </c>
    </row>
    <row r="97" spans="1:14" ht="12.75">
      <c r="A97" s="53">
        <v>32319</v>
      </c>
      <c r="B97" s="7" t="s">
        <v>106</v>
      </c>
      <c r="C97" s="207"/>
      <c r="D97" s="112">
        <v>595964</v>
      </c>
      <c r="E97" s="34"/>
      <c r="F97" s="34">
        <v>43400</v>
      </c>
      <c r="G97" s="34"/>
      <c r="H97" s="34"/>
      <c r="I97" s="34"/>
      <c r="J97" s="34"/>
      <c r="K97" s="39"/>
      <c r="L97" s="44">
        <f t="shared" si="15"/>
        <v>639364</v>
      </c>
      <c r="M97" s="174">
        <v>380559</v>
      </c>
      <c r="N97" s="175">
        <v>380559</v>
      </c>
    </row>
    <row r="98" spans="1:14" ht="12.75">
      <c r="A98" s="53">
        <v>32329</v>
      </c>
      <c r="B98" s="7" t="s">
        <v>107</v>
      </c>
      <c r="C98" s="207"/>
      <c r="D98" s="38">
        <v>30000</v>
      </c>
      <c r="E98" s="113">
        <v>35000</v>
      </c>
      <c r="F98" s="34"/>
      <c r="G98" s="34"/>
      <c r="H98" s="34">
        <v>3000</v>
      </c>
      <c r="I98" s="34"/>
      <c r="J98" s="34"/>
      <c r="K98" s="39"/>
      <c r="L98" s="44">
        <f t="shared" si="15"/>
        <v>68000</v>
      </c>
      <c r="M98" s="174">
        <v>85355</v>
      </c>
      <c r="N98" s="175">
        <v>85355</v>
      </c>
    </row>
    <row r="99" spans="1:14" ht="12.75">
      <c r="A99" s="53">
        <v>32339</v>
      </c>
      <c r="B99" s="7" t="s">
        <v>108</v>
      </c>
      <c r="C99" s="207"/>
      <c r="D99" s="38">
        <v>0</v>
      </c>
      <c r="E99" s="34"/>
      <c r="F99" s="34"/>
      <c r="G99" s="34"/>
      <c r="H99" s="34"/>
      <c r="I99" s="34"/>
      <c r="J99" s="34">
        <v>2000</v>
      </c>
      <c r="K99" s="39"/>
      <c r="L99" s="44">
        <f t="shared" si="15"/>
        <v>2000</v>
      </c>
      <c r="M99" s="174">
        <v>2000</v>
      </c>
      <c r="N99" s="175">
        <v>2000</v>
      </c>
    </row>
    <row r="100" spans="1:14" ht="12.75">
      <c r="A100" s="53">
        <v>32349</v>
      </c>
      <c r="B100" s="7" t="s">
        <v>109</v>
      </c>
      <c r="C100" s="207"/>
      <c r="D100" s="38">
        <v>30000</v>
      </c>
      <c r="E100" s="34"/>
      <c r="F100" s="34"/>
      <c r="G100" s="34"/>
      <c r="H100" s="34"/>
      <c r="I100" s="34"/>
      <c r="J100" s="34"/>
      <c r="K100" s="39"/>
      <c r="L100" s="44">
        <f t="shared" si="15"/>
        <v>30000</v>
      </c>
      <c r="M100" s="174">
        <v>42845</v>
      </c>
      <c r="N100" s="175">
        <v>42845</v>
      </c>
    </row>
    <row r="101" spans="1:14" ht="12.75">
      <c r="A101" s="53">
        <v>32359</v>
      </c>
      <c r="B101" s="7" t="s">
        <v>110</v>
      </c>
      <c r="C101" s="207"/>
      <c r="D101" s="38">
        <v>0</v>
      </c>
      <c r="E101" s="34"/>
      <c r="F101" s="34"/>
      <c r="G101" s="34"/>
      <c r="H101" s="34"/>
      <c r="I101" s="34"/>
      <c r="J101" s="34"/>
      <c r="K101" s="39"/>
      <c r="L101" s="44">
        <f t="shared" si="15"/>
        <v>0</v>
      </c>
      <c r="M101" s="174">
        <v>0</v>
      </c>
      <c r="N101" s="175">
        <v>0</v>
      </c>
    </row>
    <row r="102" spans="1:14" ht="12.75">
      <c r="A102" s="53">
        <v>32361</v>
      </c>
      <c r="B102" s="7" t="s">
        <v>111</v>
      </c>
      <c r="C102" s="207"/>
      <c r="D102" s="38">
        <v>5000</v>
      </c>
      <c r="E102" s="34"/>
      <c r="F102" s="34"/>
      <c r="G102" s="34">
        <v>2000</v>
      </c>
      <c r="H102" s="34"/>
      <c r="I102" s="34"/>
      <c r="J102" s="34"/>
      <c r="K102" s="39"/>
      <c r="L102" s="44">
        <f t="shared" si="15"/>
        <v>7000</v>
      </c>
      <c r="M102" s="174">
        <v>7000</v>
      </c>
      <c r="N102" s="175">
        <v>7000</v>
      </c>
    </row>
    <row r="103" spans="1:14" ht="12.75">
      <c r="A103" s="53">
        <v>32369</v>
      </c>
      <c r="B103" s="7" t="s">
        <v>112</v>
      </c>
      <c r="C103" s="207"/>
      <c r="D103" s="38">
        <v>0</v>
      </c>
      <c r="E103" s="34"/>
      <c r="F103" s="34"/>
      <c r="G103" s="34">
        <v>5500</v>
      </c>
      <c r="H103" s="34"/>
      <c r="I103" s="34"/>
      <c r="J103" s="34"/>
      <c r="K103" s="39"/>
      <c r="L103" s="44">
        <f t="shared" si="15"/>
        <v>5500</v>
      </c>
      <c r="M103" s="174">
        <v>5500</v>
      </c>
      <c r="N103" s="175">
        <v>5500</v>
      </c>
    </row>
    <row r="104" spans="1:14" ht="12.75">
      <c r="A104" s="53">
        <v>32371</v>
      </c>
      <c r="B104" s="7" t="s">
        <v>113</v>
      </c>
      <c r="C104" s="207"/>
      <c r="D104" s="38">
        <v>0</v>
      </c>
      <c r="E104" s="34"/>
      <c r="F104" s="34"/>
      <c r="G104" s="34"/>
      <c r="H104" s="34"/>
      <c r="I104" s="34"/>
      <c r="J104" s="34"/>
      <c r="K104" s="39"/>
      <c r="L104" s="44">
        <f t="shared" si="15"/>
        <v>0</v>
      </c>
      <c r="M104" s="174">
        <v>0</v>
      </c>
      <c r="N104" s="175">
        <v>0</v>
      </c>
    </row>
    <row r="105" spans="1:14" ht="12.75">
      <c r="A105" s="53">
        <v>32372</v>
      </c>
      <c r="B105" s="7" t="s">
        <v>114</v>
      </c>
      <c r="C105" s="207"/>
      <c r="D105" s="38">
        <v>0</v>
      </c>
      <c r="E105" s="34"/>
      <c r="F105" s="34"/>
      <c r="G105" s="34"/>
      <c r="H105" s="34"/>
      <c r="I105" s="34"/>
      <c r="J105" s="34"/>
      <c r="K105" s="39"/>
      <c r="L105" s="44">
        <f t="shared" si="15"/>
        <v>0</v>
      </c>
      <c r="M105" s="174">
        <v>0</v>
      </c>
      <c r="N105" s="175">
        <v>0</v>
      </c>
    </row>
    <row r="106" spans="1:14" ht="12.75">
      <c r="A106" s="53">
        <v>32379</v>
      </c>
      <c r="B106" s="7" t="s">
        <v>115</v>
      </c>
      <c r="C106" s="207"/>
      <c r="D106" s="38">
        <v>0</v>
      </c>
      <c r="E106" s="34"/>
      <c r="F106" s="34"/>
      <c r="G106" s="34"/>
      <c r="H106" s="34"/>
      <c r="I106" s="34"/>
      <c r="J106" s="34"/>
      <c r="K106" s="39"/>
      <c r="L106" s="44">
        <f t="shared" si="15"/>
        <v>0</v>
      </c>
      <c r="M106" s="174">
        <v>0</v>
      </c>
      <c r="N106" s="175">
        <v>0</v>
      </c>
    </row>
    <row r="107" spans="1:14" ht="12.75">
      <c r="A107" s="53">
        <v>32389</v>
      </c>
      <c r="B107" s="7" t="s">
        <v>116</v>
      </c>
      <c r="C107" s="207"/>
      <c r="D107" s="38">
        <v>8505</v>
      </c>
      <c r="E107" s="34"/>
      <c r="F107" s="34"/>
      <c r="G107" s="34"/>
      <c r="H107" s="34"/>
      <c r="I107" s="34"/>
      <c r="J107" s="34"/>
      <c r="K107" s="39"/>
      <c r="L107" s="44">
        <f t="shared" si="15"/>
        <v>8505</v>
      </c>
      <c r="M107" s="174">
        <v>8505</v>
      </c>
      <c r="N107" s="175">
        <v>8505</v>
      </c>
    </row>
    <row r="108" spans="1:14" ht="12.75">
      <c r="A108" s="53">
        <v>32391</v>
      </c>
      <c r="B108" s="7" t="s">
        <v>117</v>
      </c>
      <c r="C108" s="207"/>
      <c r="D108" s="38">
        <v>1000</v>
      </c>
      <c r="E108" s="34"/>
      <c r="F108" s="34"/>
      <c r="G108" s="34"/>
      <c r="H108" s="34"/>
      <c r="I108" s="34"/>
      <c r="J108" s="34"/>
      <c r="K108" s="39"/>
      <c r="L108" s="44">
        <f t="shared" si="15"/>
        <v>1000</v>
      </c>
      <c r="M108" s="174">
        <v>1000</v>
      </c>
      <c r="N108" s="175">
        <v>1000</v>
      </c>
    </row>
    <row r="109" spans="1:14" ht="12.75">
      <c r="A109" s="53">
        <v>32399</v>
      </c>
      <c r="B109" s="7" t="s">
        <v>118</v>
      </c>
      <c r="C109" s="207"/>
      <c r="D109" s="38">
        <v>0</v>
      </c>
      <c r="E109" s="34"/>
      <c r="F109" s="34">
        <v>12000</v>
      </c>
      <c r="G109" s="34"/>
      <c r="H109" s="34"/>
      <c r="I109" s="34"/>
      <c r="J109" s="34"/>
      <c r="K109" s="39"/>
      <c r="L109" s="44">
        <f t="shared" si="15"/>
        <v>12000</v>
      </c>
      <c r="M109" s="174">
        <v>12000</v>
      </c>
      <c r="N109" s="175">
        <v>12000</v>
      </c>
    </row>
    <row r="110" spans="1:14" ht="12.75">
      <c r="A110" s="53">
        <v>32412</v>
      </c>
      <c r="B110" s="7" t="s">
        <v>119</v>
      </c>
      <c r="C110" s="207"/>
      <c r="D110" s="38">
        <v>0</v>
      </c>
      <c r="E110" s="34"/>
      <c r="F110" s="34"/>
      <c r="G110" s="34"/>
      <c r="H110" s="34"/>
      <c r="I110" s="34"/>
      <c r="J110" s="34"/>
      <c r="K110" s="39"/>
      <c r="L110" s="44">
        <f t="shared" si="15"/>
        <v>0</v>
      </c>
      <c r="M110" s="174">
        <v>0</v>
      </c>
      <c r="N110" s="175">
        <v>0</v>
      </c>
    </row>
    <row r="111" spans="1:14" ht="12.75">
      <c r="A111" s="53">
        <v>32922</v>
      </c>
      <c r="B111" s="7" t="s">
        <v>120</v>
      </c>
      <c r="C111" s="207"/>
      <c r="D111" s="38">
        <v>18804</v>
      </c>
      <c r="E111" s="34"/>
      <c r="F111" s="34"/>
      <c r="G111" s="34"/>
      <c r="H111" s="34"/>
      <c r="I111" s="34"/>
      <c r="J111" s="34"/>
      <c r="K111" s="39"/>
      <c r="L111" s="44">
        <f t="shared" si="15"/>
        <v>18804</v>
      </c>
      <c r="M111" s="174">
        <v>18804</v>
      </c>
      <c r="N111" s="175">
        <v>18804</v>
      </c>
    </row>
    <row r="112" spans="1:14" ht="12.75">
      <c r="A112" s="53">
        <v>32923</v>
      </c>
      <c r="B112" s="7" t="s">
        <v>121</v>
      </c>
      <c r="C112" s="207"/>
      <c r="D112" s="38">
        <v>0</v>
      </c>
      <c r="E112" s="34"/>
      <c r="F112" s="34"/>
      <c r="G112" s="34"/>
      <c r="H112" s="34"/>
      <c r="I112" s="34"/>
      <c r="J112" s="34"/>
      <c r="K112" s="39"/>
      <c r="L112" s="44">
        <f t="shared" si="15"/>
        <v>0</v>
      </c>
      <c r="M112" s="174">
        <v>0</v>
      </c>
      <c r="N112" s="175">
        <v>0</v>
      </c>
    </row>
    <row r="113" spans="1:14" ht="12.75">
      <c r="A113" s="53">
        <v>32931</v>
      </c>
      <c r="B113" s="7" t="s">
        <v>122</v>
      </c>
      <c r="C113" s="207"/>
      <c r="D113" s="38">
        <v>0</v>
      </c>
      <c r="E113" s="34"/>
      <c r="F113" s="34"/>
      <c r="G113" s="34"/>
      <c r="H113" s="34">
        <v>2000</v>
      </c>
      <c r="I113" s="34"/>
      <c r="J113" s="34"/>
      <c r="K113" s="39"/>
      <c r="L113" s="44">
        <f t="shared" si="15"/>
        <v>2000</v>
      </c>
      <c r="M113" s="174">
        <v>2000</v>
      </c>
      <c r="N113" s="175">
        <v>2000</v>
      </c>
    </row>
    <row r="114" spans="1:14" ht="12.75">
      <c r="A114" s="53">
        <v>32941</v>
      </c>
      <c r="B114" s="7" t="s">
        <v>123</v>
      </c>
      <c r="C114" s="207"/>
      <c r="D114" s="38">
        <v>728</v>
      </c>
      <c r="E114" s="34"/>
      <c r="F114" s="34"/>
      <c r="G114" s="34"/>
      <c r="H114" s="34"/>
      <c r="I114" s="34"/>
      <c r="J114" s="34"/>
      <c r="K114" s="39"/>
      <c r="L114" s="44">
        <f t="shared" si="15"/>
        <v>728</v>
      </c>
      <c r="M114" s="174">
        <v>728</v>
      </c>
      <c r="N114" s="175">
        <v>728</v>
      </c>
    </row>
    <row r="115" spans="1:14" ht="12.75">
      <c r="A115" s="53">
        <v>32952</v>
      </c>
      <c r="B115" s="7" t="s">
        <v>124</v>
      </c>
      <c r="C115" s="207"/>
      <c r="D115" s="38">
        <v>0</v>
      </c>
      <c r="E115" s="34"/>
      <c r="F115" s="34"/>
      <c r="G115" s="34"/>
      <c r="H115" s="34"/>
      <c r="I115" s="34"/>
      <c r="J115" s="34"/>
      <c r="K115" s="39"/>
      <c r="L115" s="44">
        <f t="shared" si="15"/>
        <v>0</v>
      </c>
      <c r="M115" s="174">
        <v>0</v>
      </c>
      <c r="N115" s="175">
        <v>0</v>
      </c>
    </row>
    <row r="116" spans="1:14" ht="13.5" thickBot="1">
      <c r="A116" s="61">
        <v>32999</v>
      </c>
      <c r="B116" s="17" t="s">
        <v>125</v>
      </c>
      <c r="C116" s="208"/>
      <c r="D116" s="40">
        <v>1248</v>
      </c>
      <c r="E116" s="42">
        <v>1000</v>
      </c>
      <c r="F116" s="42">
        <v>1000</v>
      </c>
      <c r="G116" s="127">
        <v>43440</v>
      </c>
      <c r="H116" s="42"/>
      <c r="I116" s="42"/>
      <c r="J116" s="42"/>
      <c r="K116" s="41"/>
      <c r="L116" s="44">
        <f t="shared" si="15"/>
        <v>46688</v>
      </c>
      <c r="M116" s="176">
        <v>46688</v>
      </c>
      <c r="N116" s="177">
        <v>46688</v>
      </c>
    </row>
    <row r="117" spans="1:14" ht="13.5" thickBot="1">
      <c r="A117" s="46">
        <v>34</v>
      </c>
      <c r="B117" s="47" t="s">
        <v>126</v>
      </c>
      <c r="C117" s="161"/>
      <c r="D117" s="105">
        <f>SUM(D118:D120)</f>
        <v>3328</v>
      </c>
      <c r="E117" s="102"/>
      <c r="F117" s="102"/>
      <c r="G117" s="102"/>
      <c r="H117" s="102"/>
      <c r="I117" s="102"/>
      <c r="J117" s="102"/>
      <c r="K117" s="102"/>
      <c r="L117" s="102">
        <f>SUM(D117+F117)</f>
        <v>3328</v>
      </c>
      <c r="M117" s="103">
        <v>3328</v>
      </c>
      <c r="N117" s="104">
        <v>3328</v>
      </c>
    </row>
    <row r="118" spans="1:14" ht="12.75">
      <c r="A118" s="92">
        <v>34311</v>
      </c>
      <c r="B118" s="93" t="s">
        <v>127</v>
      </c>
      <c r="C118" s="209"/>
      <c r="D118" s="94">
        <v>3328</v>
      </c>
      <c r="E118" s="96"/>
      <c r="F118" s="96"/>
      <c r="G118" s="96"/>
      <c r="H118" s="96"/>
      <c r="I118" s="96"/>
      <c r="J118" s="96"/>
      <c r="K118" s="95"/>
      <c r="L118" s="95">
        <f>SUM(D118+F118)</f>
        <v>3328</v>
      </c>
      <c r="M118" s="195">
        <v>3328</v>
      </c>
      <c r="N118" s="196">
        <v>3328</v>
      </c>
    </row>
    <row r="119" spans="1:14" ht="12.75">
      <c r="A119" s="53">
        <v>34339</v>
      </c>
      <c r="B119" s="7" t="s">
        <v>128</v>
      </c>
      <c r="C119" s="207"/>
      <c r="D119" s="38">
        <v>0</v>
      </c>
      <c r="E119" s="34"/>
      <c r="F119" s="34"/>
      <c r="G119" s="34"/>
      <c r="H119" s="34"/>
      <c r="I119" s="34"/>
      <c r="J119" s="34"/>
      <c r="K119" s="39"/>
      <c r="L119" s="39">
        <f>SUM(D119+F119)</f>
        <v>0</v>
      </c>
      <c r="M119" s="174"/>
      <c r="N119" s="175"/>
    </row>
    <row r="120" spans="1:14" ht="13.5" thickBot="1">
      <c r="A120" s="68">
        <v>34349</v>
      </c>
      <c r="B120" s="97" t="s">
        <v>129</v>
      </c>
      <c r="C120" s="210"/>
      <c r="D120" s="62">
        <v>0</v>
      </c>
      <c r="E120" s="64"/>
      <c r="F120" s="64"/>
      <c r="G120" s="64"/>
      <c r="H120" s="64"/>
      <c r="I120" s="64"/>
      <c r="J120" s="64"/>
      <c r="K120" s="63"/>
      <c r="L120" s="63">
        <f>SUM(D120+F120)</f>
        <v>0</v>
      </c>
      <c r="M120" s="197"/>
      <c r="N120" s="198"/>
    </row>
    <row r="121" spans="1:14" ht="12.75">
      <c r="A121" s="16"/>
      <c r="B121" s="16"/>
      <c r="C121" s="133"/>
      <c r="D121" s="37"/>
      <c r="E121" s="33"/>
      <c r="F121" s="31"/>
      <c r="G121" s="31"/>
      <c r="H121" s="31"/>
      <c r="I121" s="31"/>
      <c r="J121" s="31"/>
      <c r="K121" s="32"/>
      <c r="M121" s="125"/>
      <c r="N121" s="125"/>
    </row>
    <row r="122" spans="1:14" ht="12.75">
      <c r="A122" s="16"/>
      <c r="B122" s="16"/>
      <c r="C122" s="133"/>
      <c r="D122" s="37"/>
      <c r="E122" s="33"/>
      <c r="F122" s="31"/>
      <c r="G122" s="31"/>
      <c r="H122" s="31"/>
      <c r="I122" s="31"/>
      <c r="J122" s="31"/>
      <c r="K122" s="32"/>
      <c r="M122" s="125"/>
      <c r="N122" s="125"/>
    </row>
    <row r="123" spans="1:14" ht="12.75">
      <c r="A123" s="15"/>
      <c r="B123" s="15"/>
      <c r="E123" s="31"/>
      <c r="F123" s="31"/>
      <c r="G123" s="33"/>
      <c r="H123" s="33"/>
      <c r="I123" s="33"/>
      <c r="J123" s="33"/>
      <c r="K123" s="24"/>
      <c r="L123" s="30"/>
      <c r="M123" s="125"/>
      <c r="N123" s="125"/>
    </row>
    <row r="124" spans="1:14" ht="12.75">
      <c r="A124" s="15"/>
      <c r="B124" s="222" t="s">
        <v>131</v>
      </c>
      <c r="C124" s="222"/>
      <c r="D124" s="222"/>
      <c r="E124" s="222"/>
      <c r="F124" s="222"/>
      <c r="G124" s="33"/>
      <c r="H124" s="33"/>
      <c r="I124" s="33"/>
      <c r="J124" s="33"/>
      <c r="K124" s="24"/>
      <c r="L124" s="30"/>
      <c r="M124" s="125"/>
      <c r="N124" s="125"/>
    </row>
    <row r="125" spans="1:14" ht="13.5" thickBot="1">
      <c r="A125" s="15"/>
      <c r="B125" s="15"/>
      <c r="C125" s="211"/>
      <c r="E125" s="31"/>
      <c r="F125" s="31"/>
      <c r="G125" s="33"/>
      <c r="H125" s="33"/>
      <c r="I125" s="33"/>
      <c r="J125" s="33"/>
      <c r="K125" s="24"/>
      <c r="L125" s="30"/>
      <c r="M125" s="125"/>
      <c r="N125" s="125"/>
    </row>
    <row r="126" spans="1:14" ht="13.5" thickBot="1">
      <c r="A126" s="56" t="s">
        <v>13</v>
      </c>
      <c r="B126" s="57" t="s">
        <v>14</v>
      </c>
      <c r="C126" s="192" t="s">
        <v>15</v>
      </c>
      <c r="D126" s="160" t="s">
        <v>16</v>
      </c>
      <c r="E126" s="57" t="s">
        <v>17</v>
      </c>
      <c r="F126" s="57" t="s">
        <v>18</v>
      </c>
      <c r="G126" s="57" t="s">
        <v>19</v>
      </c>
      <c r="H126" s="57" t="s">
        <v>20</v>
      </c>
      <c r="I126" s="57" t="s">
        <v>21</v>
      </c>
      <c r="J126" s="57" t="s">
        <v>22</v>
      </c>
      <c r="K126" s="57" t="s">
        <v>23</v>
      </c>
      <c r="L126" s="58">
        <v>2018</v>
      </c>
      <c r="M126" s="192">
        <v>2019</v>
      </c>
      <c r="N126" s="193">
        <v>2020</v>
      </c>
    </row>
    <row r="127" spans="1:14" ht="12.75">
      <c r="A127" s="54">
        <v>4</v>
      </c>
      <c r="B127" s="55" t="s">
        <v>132</v>
      </c>
      <c r="C127" s="106">
        <f>C128</f>
        <v>5000</v>
      </c>
      <c r="D127" s="158">
        <f>SUM(D128+P129)</f>
        <v>8700</v>
      </c>
      <c r="E127" s="162">
        <f aca="true" t="shared" si="16" ref="E127:K127">SUM(E128+Q129)</f>
        <v>0</v>
      </c>
      <c r="F127" s="107">
        <f t="shared" si="16"/>
        <v>15000</v>
      </c>
      <c r="G127" s="107">
        <f t="shared" si="16"/>
        <v>0</v>
      </c>
      <c r="H127" s="107">
        <f t="shared" si="16"/>
        <v>0</v>
      </c>
      <c r="I127" s="107">
        <f t="shared" si="16"/>
        <v>7000</v>
      </c>
      <c r="J127" s="107">
        <f t="shared" si="16"/>
        <v>59752</v>
      </c>
      <c r="K127" s="107">
        <f t="shared" si="16"/>
        <v>0</v>
      </c>
      <c r="L127" s="107">
        <f>D127+E127+F127+G127+H127+I127+J127</f>
        <v>90452</v>
      </c>
      <c r="M127" s="107">
        <v>120452</v>
      </c>
      <c r="N127" s="170">
        <v>120452</v>
      </c>
    </row>
    <row r="128" spans="1:14" ht="12.75">
      <c r="A128" s="52">
        <v>42</v>
      </c>
      <c r="B128" s="19" t="s">
        <v>133</v>
      </c>
      <c r="C128" s="163">
        <f>C129+C130+C131</f>
        <v>5000</v>
      </c>
      <c r="D128" s="164">
        <f>SUM(D129+D130+D131)</f>
        <v>8700</v>
      </c>
      <c r="E128" s="165">
        <f aca="true" t="shared" si="17" ref="E128:K128">SUM(E129+E130+E131)</f>
        <v>0</v>
      </c>
      <c r="F128" s="111">
        <f t="shared" si="17"/>
        <v>15000</v>
      </c>
      <c r="G128" s="111">
        <f t="shared" si="17"/>
        <v>0</v>
      </c>
      <c r="H128" s="111">
        <f t="shared" si="17"/>
        <v>0</v>
      </c>
      <c r="I128" s="111">
        <f t="shared" si="17"/>
        <v>7000</v>
      </c>
      <c r="J128" s="111">
        <f t="shared" si="17"/>
        <v>59752</v>
      </c>
      <c r="K128" s="111">
        <f t="shared" si="17"/>
        <v>0</v>
      </c>
      <c r="L128" s="111">
        <f>D128+E128+F128+G128+H128+I128+J128</f>
        <v>90452</v>
      </c>
      <c r="M128" s="111">
        <v>120452</v>
      </c>
      <c r="N128" s="171">
        <v>120452</v>
      </c>
    </row>
    <row r="129" spans="1:14" ht="12.75">
      <c r="A129" s="53">
        <v>42273</v>
      </c>
      <c r="B129" s="7" t="s">
        <v>134</v>
      </c>
      <c r="C129" s="131">
        <v>0</v>
      </c>
      <c r="D129" s="112">
        <v>3500</v>
      </c>
      <c r="E129" s="132"/>
      <c r="F129" s="113">
        <v>15000</v>
      </c>
      <c r="G129" s="113"/>
      <c r="H129" s="113"/>
      <c r="I129" s="113">
        <v>7000</v>
      </c>
      <c r="J129" s="113">
        <v>59752</v>
      </c>
      <c r="K129" s="114"/>
      <c r="L129" s="114">
        <f>D129+E129+F129+G129+H129+I129+J129</f>
        <v>85252</v>
      </c>
      <c r="M129" s="166">
        <v>115252</v>
      </c>
      <c r="N129" s="169">
        <v>115252</v>
      </c>
    </row>
    <row r="130" spans="1:14" ht="12.75">
      <c r="A130" s="53">
        <v>42411</v>
      </c>
      <c r="B130" s="7" t="s">
        <v>135</v>
      </c>
      <c r="C130" s="131">
        <v>5000</v>
      </c>
      <c r="D130" s="112">
        <v>5200</v>
      </c>
      <c r="E130" s="132"/>
      <c r="F130" s="113"/>
      <c r="G130" s="113"/>
      <c r="H130" s="113"/>
      <c r="I130" s="113"/>
      <c r="J130" s="113"/>
      <c r="K130" s="114"/>
      <c r="L130" s="114">
        <f>D130+E130+F130+G130+H130+I130+J130</f>
        <v>5200</v>
      </c>
      <c r="M130" s="166">
        <v>5200</v>
      </c>
      <c r="N130" s="169">
        <v>5200</v>
      </c>
    </row>
    <row r="131" spans="1:14" ht="13.5" thickBot="1">
      <c r="A131" s="68">
        <v>42621</v>
      </c>
      <c r="B131" s="97" t="s">
        <v>136</v>
      </c>
      <c r="C131" s="212">
        <v>0</v>
      </c>
      <c r="D131" s="118"/>
      <c r="E131" s="120"/>
      <c r="F131" s="120"/>
      <c r="G131" s="120"/>
      <c r="H131" s="120"/>
      <c r="I131" s="120"/>
      <c r="J131" s="120"/>
      <c r="K131" s="119"/>
      <c r="L131" s="119"/>
      <c r="M131" s="117"/>
      <c r="N131" s="121"/>
    </row>
    <row r="132" spans="1:14" ht="12.75">
      <c r="A132" s="16"/>
      <c r="B132" s="16"/>
      <c r="C132" s="133"/>
      <c r="D132" s="122"/>
      <c r="E132" s="134"/>
      <c r="F132" s="123"/>
      <c r="G132" s="123"/>
      <c r="H132" s="123"/>
      <c r="I132" s="123"/>
      <c r="J132" s="123"/>
      <c r="K132" s="124"/>
      <c r="L132" s="124"/>
      <c r="M132" s="125"/>
      <c r="N132" s="125"/>
    </row>
    <row r="133" spans="1:14" ht="13.5" thickBot="1">
      <c r="A133" s="15"/>
      <c r="B133" s="222"/>
      <c r="C133" s="222"/>
      <c r="D133" s="222"/>
      <c r="E133" s="222"/>
      <c r="F133" s="222"/>
      <c r="G133" s="222"/>
      <c r="H133" s="31"/>
      <c r="I133" s="31"/>
      <c r="J133" s="31"/>
      <c r="K133" s="32"/>
      <c r="M133" s="125"/>
      <c r="N133" s="125"/>
    </row>
    <row r="134" spans="1:14" ht="13.5" thickBot="1">
      <c r="A134" s="90"/>
      <c r="B134" s="91" t="s">
        <v>164</v>
      </c>
      <c r="C134" s="126">
        <f>C127+C72</f>
        <v>4191742</v>
      </c>
      <c r="D134" s="126">
        <f aca="true" t="shared" si="18" ref="D134:K134">D127+D72</f>
        <v>863957</v>
      </c>
      <c r="E134" s="126">
        <f t="shared" si="18"/>
        <v>166252</v>
      </c>
      <c r="F134" s="126">
        <f t="shared" si="18"/>
        <v>89900</v>
      </c>
      <c r="G134" s="126">
        <f t="shared" si="18"/>
        <v>171900</v>
      </c>
      <c r="H134" s="126">
        <f t="shared" si="18"/>
        <v>11000</v>
      </c>
      <c r="I134" s="126">
        <f t="shared" si="18"/>
        <v>15000</v>
      </c>
      <c r="J134" s="126">
        <f t="shared" si="18"/>
        <v>61752</v>
      </c>
      <c r="K134" s="126">
        <f t="shared" si="18"/>
        <v>0</v>
      </c>
      <c r="L134" s="126">
        <f>L127+L72</f>
        <v>5566503</v>
      </c>
      <c r="M134" s="126"/>
      <c r="N134" s="126"/>
    </row>
  </sheetData>
  <sheetProtection selectLockedCells="1" selectUnlockedCells="1"/>
  <mergeCells count="13">
    <mergeCell ref="A1:N1"/>
    <mergeCell ref="A2:N2"/>
    <mergeCell ref="F3:G3"/>
    <mergeCell ref="B4:H4"/>
    <mergeCell ref="C11:K11"/>
    <mergeCell ref="C12:E12"/>
    <mergeCell ref="M12:N12"/>
    <mergeCell ref="B6:E6"/>
    <mergeCell ref="B7:E7"/>
    <mergeCell ref="B8:D8"/>
    <mergeCell ref="A69:C69"/>
    <mergeCell ref="B124:F124"/>
    <mergeCell ref="B133:G133"/>
  </mergeCells>
  <printOptions/>
  <pageMargins left="0.2" right="0.2" top="0.29" bottom="0.29" header="0.2" footer="0.2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223" t="s">
        <v>151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4" ht="15.75">
      <c r="A2" s="223" t="s">
        <v>152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6:7" ht="12.75">
      <c r="F3" s="229" t="s">
        <v>0</v>
      </c>
      <c r="G3" s="229"/>
    </row>
    <row r="4" spans="2:8" ht="12.75">
      <c r="B4" s="225" t="s">
        <v>153</v>
      </c>
      <c r="C4" s="225"/>
      <c r="D4" s="225"/>
      <c r="E4" s="225"/>
      <c r="F4" s="225"/>
      <c r="G4" s="225"/>
      <c r="H4" s="225"/>
    </row>
    <row r="6" spans="1:12" ht="12.75">
      <c r="A6" s="2" t="s">
        <v>2</v>
      </c>
      <c r="B6" s="2"/>
      <c r="C6" s="226" t="s">
        <v>3</v>
      </c>
      <c r="D6" s="226"/>
      <c r="E6" s="226"/>
      <c r="F6" s="226"/>
      <c r="G6" s="226"/>
      <c r="H6" s="226"/>
      <c r="I6" s="226"/>
      <c r="J6" s="226"/>
      <c r="K6" s="226"/>
      <c r="L6" s="3"/>
    </row>
    <row r="7" spans="1:14" ht="12.75">
      <c r="A7" s="4"/>
      <c r="B7" s="4"/>
      <c r="C7" s="226" t="s">
        <v>4</v>
      </c>
      <c r="D7" s="226"/>
      <c r="E7" s="226"/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6" t="s">
        <v>11</v>
      </c>
      <c r="M7" s="230" t="s">
        <v>12</v>
      </c>
      <c r="N7" s="230"/>
    </row>
    <row r="8" spans="1:14" ht="12.75">
      <c r="A8" s="7" t="s">
        <v>13</v>
      </c>
      <c r="B8" s="8" t="s">
        <v>14</v>
      </c>
      <c r="C8" s="9" t="s">
        <v>15</v>
      </c>
      <c r="D8" s="9" t="s">
        <v>16</v>
      </c>
      <c r="E8" s="9" t="s">
        <v>17</v>
      </c>
      <c r="F8" s="10" t="s">
        <v>18</v>
      </c>
      <c r="G8" s="10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11" t="s">
        <v>154</v>
      </c>
      <c r="M8" s="11" t="s">
        <v>24</v>
      </c>
      <c r="N8" s="11" t="s">
        <v>25</v>
      </c>
    </row>
    <row r="9" spans="1:14" ht="12.75">
      <c r="A9" s="7"/>
      <c r="B9" s="7"/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/>
      <c r="M9" s="8"/>
      <c r="N9" s="8"/>
    </row>
    <row r="10" spans="1:14" ht="12.75">
      <c r="A10" s="12">
        <v>6</v>
      </c>
      <c r="B10" s="12" t="s">
        <v>26</v>
      </c>
      <c r="C10" s="12">
        <f>SUM(C11+C26+C31+C33+C38)</f>
        <v>0</v>
      </c>
      <c r="D10" s="12">
        <f aca="true" t="shared" si="0" ref="D10:N10">SUM(D11+D26+D31+D33+D38)</f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>SUM(C10:K10)</f>
        <v>0</v>
      </c>
      <c r="M10" s="12">
        <f t="shared" si="0"/>
        <v>0</v>
      </c>
      <c r="N10" s="12">
        <f t="shared" si="0"/>
        <v>0</v>
      </c>
    </row>
    <row r="11" spans="1:14" ht="12.75">
      <c r="A11" s="12">
        <v>63</v>
      </c>
      <c r="B11" s="12" t="s">
        <v>27</v>
      </c>
      <c r="C11" s="12">
        <f>SUM(C12:C21)</f>
        <v>0</v>
      </c>
      <c r="D11" s="12">
        <f aca="true" t="shared" si="1" ref="D11:K11">SUM(D12:D21)</f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>SUM(C11:K11)</f>
        <v>0</v>
      </c>
      <c r="M11" s="12"/>
      <c r="N11" s="12"/>
    </row>
    <row r="12" spans="1:14" ht="12.75">
      <c r="A12" s="7">
        <v>63231</v>
      </c>
      <c r="B12" s="7" t="s">
        <v>28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7">
        <v>63241</v>
      </c>
      <c r="B13" s="7" t="s">
        <v>29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7">
        <v>63311</v>
      </c>
      <c r="B14" s="7" t="s">
        <v>30</v>
      </c>
      <c r="C14" s="7"/>
      <c r="D14" s="7"/>
      <c r="E14" s="7"/>
      <c r="F14" s="7"/>
      <c r="G14" s="7"/>
      <c r="H14" s="7"/>
      <c r="I14" s="7"/>
      <c r="J14" s="7"/>
      <c r="K14" s="7"/>
      <c r="L14" s="7">
        <f>SUM(C14:K14)</f>
        <v>0</v>
      </c>
      <c r="M14" s="7"/>
      <c r="N14" s="7"/>
    </row>
    <row r="15" spans="1:14" ht="12.75">
      <c r="A15" s="7">
        <v>63313</v>
      </c>
      <c r="B15" s="7" t="s">
        <v>31</v>
      </c>
      <c r="C15" s="7"/>
      <c r="D15" s="7"/>
      <c r="E15" s="7"/>
      <c r="F15" s="7"/>
      <c r="G15" s="7"/>
      <c r="H15" s="7"/>
      <c r="I15" s="7"/>
      <c r="J15" s="7"/>
      <c r="K15" s="7"/>
      <c r="L15" s="7">
        <f aca="true" t="shared" si="2" ref="L15:L49">SUM(C15:K15)</f>
        <v>0</v>
      </c>
      <c r="M15" s="7"/>
      <c r="N15" s="7"/>
    </row>
    <row r="16" spans="1:14" ht="12.75">
      <c r="A16" s="7">
        <v>63314</v>
      </c>
      <c r="B16" s="7" t="s">
        <v>32</v>
      </c>
      <c r="C16" s="7"/>
      <c r="D16" s="7"/>
      <c r="E16" s="7"/>
      <c r="F16" s="7"/>
      <c r="G16" s="7"/>
      <c r="H16" s="7"/>
      <c r="I16" s="7"/>
      <c r="J16" s="7"/>
      <c r="K16" s="7"/>
      <c r="L16" s="7">
        <f t="shared" si="2"/>
        <v>0</v>
      </c>
      <c r="M16" s="7"/>
      <c r="N16" s="7"/>
    </row>
    <row r="17" spans="1:14" ht="12.75">
      <c r="A17" s="7">
        <v>63321</v>
      </c>
      <c r="B17" s="7" t="s">
        <v>33</v>
      </c>
      <c r="C17" s="7"/>
      <c r="D17" s="7"/>
      <c r="E17" s="7"/>
      <c r="F17" s="7"/>
      <c r="G17" s="7"/>
      <c r="H17" s="7"/>
      <c r="I17" s="7"/>
      <c r="J17" s="7"/>
      <c r="K17" s="7"/>
      <c r="L17" s="7">
        <f t="shared" si="2"/>
        <v>0</v>
      </c>
      <c r="M17" s="7"/>
      <c r="N17" s="7"/>
    </row>
    <row r="18" spans="1:14" ht="12.75">
      <c r="A18" s="7">
        <v>63323</v>
      </c>
      <c r="B18" s="7" t="s">
        <v>34</v>
      </c>
      <c r="C18" s="7"/>
      <c r="D18" s="7"/>
      <c r="E18" s="7"/>
      <c r="F18" s="7"/>
      <c r="G18" s="7"/>
      <c r="H18" s="7"/>
      <c r="I18" s="7"/>
      <c r="J18" s="7"/>
      <c r="K18" s="7"/>
      <c r="L18" s="7">
        <f t="shared" si="2"/>
        <v>0</v>
      </c>
      <c r="M18" s="7"/>
      <c r="N18" s="7"/>
    </row>
    <row r="19" spans="1:14" ht="12.75">
      <c r="A19" s="7">
        <v>63324</v>
      </c>
      <c r="B19" s="7" t="s">
        <v>35</v>
      </c>
      <c r="C19" s="7"/>
      <c r="D19" s="7"/>
      <c r="E19" s="7"/>
      <c r="F19" s="7"/>
      <c r="G19" s="7"/>
      <c r="H19" s="7"/>
      <c r="I19" s="7"/>
      <c r="J19" s="7"/>
      <c r="K19" s="7"/>
      <c r="L19" s="7">
        <f t="shared" si="2"/>
        <v>0</v>
      </c>
      <c r="M19" s="7"/>
      <c r="N19" s="7"/>
    </row>
    <row r="20" spans="1:14" ht="12.75">
      <c r="A20" s="7">
        <v>63414</v>
      </c>
      <c r="B20" s="7" t="s">
        <v>36</v>
      </c>
      <c r="C20" s="7"/>
      <c r="D20" s="7"/>
      <c r="E20" s="7"/>
      <c r="F20" s="7"/>
      <c r="G20" s="7"/>
      <c r="H20" s="7"/>
      <c r="I20" s="7"/>
      <c r="J20" s="7"/>
      <c r="K20" s="7"/>
      <c r="L20" s="7">
        <f t="shared" si="2"/>
        <v>0</v>
      </c>
      <c r="M20" s="7"/>
      <c r="N20" s="7"/>
    </row>
    <row r="21" spans="1:14" ht="12.75">
      <c r="A21" s="7">
        <v>63416</v>
      </c>
      <c r="B21" s="7" t="s">
        <v>37</v>
      </c>
      <c r="C21" s="7"/>
      <c r="D21" s="7"/>
      <c r="E21" s="7"/>
      <c r="F21" s="7"/>
      <c r="G21" s="12"/>
      <c r="H21" s="7"/>
      <c r="I21" s="7"/>
      <c r="J21" s="7"/>
      <c r="K21" s="7"/>
      <c r="L21" s="7">
        <f t="shared" si="2"/>
        <v>0</v>
      </c>
      <c r="M21" s="7"/>
      <c r="N21" s="7"/>
    </row>
    <row r="22" spans="1:14" ht="12.75">
      <c r="A22" s="7">
        <v>63611</v>
      </c>
      <c r="B22" s="7" t="s">
        <v>155</v>
      </c>
      <c r="C22" s="7"/>
      <c r="D22" s="7"/>
      <c r="E22" s="7"/>
      <c r="F22" s="7"/>
      <c r="G22" s="12"/>
      <c r="H22" s="7"/>
      <c r="I22" s="7"/>
      <c r="J22" s="7"/>
      <c r="K22" s="7"/>
      <c r="L22" s="7"/>
      <c r="M22" s="7"/>
      <c r="N22" s="7"/>
    </row>
    <row r="23" spans="1:14" ht="12.75">
      <c r="A23" s="7">
        <v>63621</v>
      </c>
      <c r="B23" s="7" t="s">
        <v>156</v>
      </c>
      <c r="C23" s="7"/>
      <c r="D23" s="7"/>
      <c r="E23" s="7"/>
      <c r="F23" s="7"/>
      <c r="G23" s="12"/>
      <c r="H23" s="7"/>
      <c r="I23" s="7"/>
      <c r="J23" s="7"/>
      <c r="K23" s="7"/>
      <c r="L23" s="7"/>
      <c r="M23" s="7"/>
      <c r="N23" s="7"/>
    </row>
    <row r="24" spans="1:14" ht="12.75">
      <c r="A24" s="7">
        <v>63811</v>
      </c>
      <c r="B24" s="7" t="s">
        <v>157</v>
      </c>
      <c r="C24" s="7"/>
      <c r="D24" s="7"/>
      <c r="E24" s="7"/>
      <c r="F24" s="7"/>
      <c r="G24" s="12"/>
      <c r="H24" s="7"/>
      <c r="I24" s="7"/>
      <c r="J24" s="7"/>
      <c r="K24" s="7"/>
      <c r="L24" s="7"/>
      <c r="M24" s="7"/>
      <c r="N24" s="7"/>
    </row>
    <row r="25" spans="1:14" ht="12.75">
      <c r="A25" s="7">
        <v>63821</v>
      </c>
      <c r="B25" s="7" t="s">
        <v>158</v>
      </c>
      <c r="C25" s="7"/>
      <c r="D25" s="7"/>
      <c r="E25" s="7"/>
      <c r="F25" s="7"/>
      <c r="G25" s="12"/>
      <c r="H25" s="7"/>
      <c r="I25" s="7"/>
      <c r="J25" s="7"/>
      <c r="K25" s="7"/>
      <c r="L25" s="7"/>
      <c r="M25" s="7"/>
      <c r="N25" s="7"/>
    </row>
    <row r="26" spans="1:14" ht="12.75">
      <c r="A26" s="12">
        <v>64</v>
      </c>
      <c r="B26" s="12" t="s">
        <v>52</v>
      </c>
      <c r="C26" s="12">
        <f>SUM(C27:C30)</f>
        <v>0</v>
      </c>
      <c r="D26" s="12">
        <f aca="true" t="shared" si="3" ref="D26:K26">SUM(D27:D30)</f>
        <v>0</v>
      </c>
      <c r="E26" s="12">
        <f t="shared" si="3"/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 t="shared" si="3"/>
        <v>0</v>
      </c>
      <c r="L26" s="12">
        <f t="shared" si="2"/>
        <v>0</v>
      </c>
      <c r="M26" s="12"/>
      <c r="N26" s="12"/>
    </row>
    <row r="27" spans="1:14" ht="12.75">
      <c r="A27" s="7">
        <v>64131</v>
      </c>
      <c r="B27" s="7" t="s">
        <v>53</v>
      </c>
      <c r="C27" s="7"/>
      <c r="D27" s="7"/>
      <c r="E27" s="7"/>
      <c r="F27" s="7"/>
      <c r="G27" s="7"/>
      <c r="H27" s="7"/>
      <c r="I27" s="7"/>
      <c r="J27" s="7"/>
      <c r="K27" s="7"/>
      <c r="L27" s="7">
        <f t="shared" si="2"/>
        <v>0</v>
      </c>
      <c r="M27" s="7"/>
      <c r="N27" s="7"/>
    </row>
    <row r="28" spans="1:14" ht="12.75">
      <c r="A28" s="7">
        <v>64132</v>
      </c>
      <c r="B28" s="7" t="s">
        <v>54</v>
      </c>
      <c r="C28" s="7"/>
      <c r="D28" s="7"/>
      <c r="E28" s="7"/>
      <c r="F28" s="7"/>
      <c r="G28" s="7"/>
      <c r="H28" s="7"/>
      <c r="I28" s="7"/>
      <c r="J28" s="7"/>
      <c r="K28" s="7"/>
      <c r="L28" s="7">
        <f t="shared" si="2"/>
        <v>0</v>
      </c>
      <c r="M28" s="7"/>
      <c r="N28" s="7"/>
    </row>
    <row r="29" spans="1:14" ht="12.75">
      <c r="A29" s="7">
        <v>64199</v>
      </c>
      <c r="B29" s="7" t="s">
        <v>55</v>
      </c>
      <c r="C29" s="7"/>
      <c r="D29" s="7"/>
      <c r="E29" s="7"/>
      <c r="F29" s="7"/>
      <c r="G29" s="7"/>
      <c r="H29" s="7"/>
      <c r="I29" s="7"/>
      <c r="J29" s="7"/>
      <c r="K29" s="7"/>
      <c r="L29" s="7">
        <f t="shared" si="2"/>
        <v>0</v>
      </c>
      <c r="M29" s="7"/>
      <c r="N29" s="7"/>
    </row>
    <row r="30" spans="1:14" ht="12.75">
      <c r="A30" s="7">
        <v>64229</v>
      </c>
      <c r="B30" s="7" t="s">
        <v>56</v>
      </c>
      <c r="C30" s="7"/>
      <c r="D30" s="7"/>
      <c r="E30" s="7"/>
      <c r="F30" s="7"/>
      <c r="G30" s="7"/>
      <c r="H30" s="7"/>
      <c r="I30" s="7"/>
      <c r="J30" s="7"/>
      <c r="K30" s="7"/>
      <c r="L30" s="7">
        <f t="shared" si="2"/>
        <v>0</v>
      </c>
      <c r="M30" s="7"/>
      <c r="N30" s="7"/>
    </row>
    <row r="31" spans="1:14" ht="12.75">
      <c r="A31" s="12">
        <v>65</v>
      </c>
      <c r="B31" s="12" t="s">
        <v>57</v>
      </c>
      <c r="C31" s="12">
        <f>SUM(C32+Q32)</f>
        <v>0</v>
      </c>
      <c r="D31" s="12">
        <f aca="true" t="shared" si="4" ref="D31:K31">SUM(D32+R32)</f>
        <v>0</v>
      </c>
      <c r="E31" s="12">
        <f t="shared" si="4"/>
        <v>0</v>
      </c>
      <c r="F31" s="12">
        <f t="shared" si="4"/>
        <v>0</v>
      </c>
      <c r="G31" s="12">
        <f t="shared" si="4"/>
        <v>0</v>
      </c>
      <c r="H31" s="12">
        <f t="shared" si="4"/>
        <v>0</v>
      </c>
      <c r="I31" s="12">
        <f t="shared" si="4"/>
        <v>0</v>
      </c>
      <c r="J31" s="12">
        <f t="shared" si="4"/>
        <v>0</v>
      </c>
      <c r="K31" s="12">
        <f t="shared" si="4"/>
        <v>0</v>
      </c>
      <c r="L31" s="12">
        <f t="shared" si="2"/>
        <v>0</v>
      </c>
      <c r="M31" s="12"/>
      <c r="N31" s="12"/>
    </row>
    <row r="32" spans="1:14" ht="12.75">
      <c r="A32" s="7">
        <v>65269</v>
      </c>
      <c r="B32" s="7" t="s">
        <v>58</v>
      </c>
      <c r="C32" s="7"/>
      <c r="D32" s="7"/>
      <c r="E32" s="7"/>
      <c r="F32" s="7"/>
      <c r="G32" s="7"/>
      <c r="H32" s="7"/>
      <c r="I32" s="7"/>
      <c r="J32" s="7"/>
      <c r="K32" s="7"/>
      <c r="L32" s="7">
        <f t="shared" si="2"/>
        <v>0</v>
      </c>
      <c r="M32" s="7"/>
      <c r="N32" s="7"/>
    </row>
    <row r="33" spans="1:14" ht="12.75">
      <c r="A33" s="12">
        <v>66</v>
      </c>
      <c r="B33" s="12" t="s">
        <v>59</v>
      </c>
      <c r="C33" s="12">
        <f>SUM(C34:C37)</f>
        <v>0</v>
      </c>
      <c r="D33" s="12">
        <f aca="true" t="shared" si="5" ref="D33:K33">SUM(D34:D37)</f>
        <v>0</v>
      </c>
      <c r="E33" s="12">
        <f t="shared" si="5"/>
        <v>0</v>
      </c>
      <c r="F33" s="12">
        <f t="shared" si="5"/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2">
        <f t="shared" si="5"/>
        <v>0</v>
      </c>
      <c r="L33" s="12">
        <f t="shared" si="2"/>
        <v>0</v>
      </c>
      <c r="M33" s="12"/>
      <c r="N33" s="12"/>
    </row>
    <row r="34" spans="1:14" ht="12.75">
      <c r="A34" s="7">
        <v>66142</v>
      </c>
      <c r="B34" s="7" t="s">
        <v>60</v>
      </c>
      <c r="C34" s="7"/>
      <c r="D34" s="7"/>
      <c r="E34" s="7"/>
      <c r="F34" s="7"/>
      <c r="G34" s="7"/>
      <c r="H34" s="7"/>
      <c r="I34" s="7"/>
      <c r="J34" s="7"/>
      <c r="K34" s="7"/>
      <c r="L34" s="7">
        <f t="shared" si="2"/>
        <v>0</v>
      </c>
      <c r="M34" s="7"/>
      <c r="N34" s="7"/>
    </row>
    <row r="35" spans="1:14" ht="12.75">
      <c r="A35" s="7">
        <v>66151</v>
      </c>
      <c r="B35" s="7" t="s">
        <v>61</v>
      </c>
      <c r="C35" s="7"/>
      <c r="D35" s="7"/>
      <c r="E35" s="7"/>
      <c r="F35" s="7"/>
      <c r="G35" s="7"/>
      <c r="H35" s="7"/>
      <c r="I35" s="7"/>
      <c r="J35" s="7"/>
      <c r="K35" s="7"/>
      <c r="L35" s="7">
        <f t="shared" si="2"/>
        <v>0</v>
      </c>
      <c r="M35" s="7"/>
      <c r="N35" s="7"/>
    </row>
    <row r="36" spans="1:14" ht="12.75">
      <c r="A36" s="7">
        <v>66314</v>
      </c>
      <c r="B36" s="7" t="s">
        <v>62</v>
      </c>
      <c r="C36" s="7"/>
      <c r="D36" s="7"/>
      <c r="E36" s="7"/>
      <c r="F36" s="7"/>
      <c r="G36" s="7"/>
      <c r="H36" s="7"/>
      <c r="I36" s="7"/>
      <c r="J36" s="7"/>
      <c r="K36" s="7"/>
      <c r="L36" s="7">
        <f t="shared" si="2"/>
        <v>0</v>
      </c>
      <c r="M36" s="7"/>
      <c r="N36" s="7"/>
    </row>
    <row r="37" spans="1:14" ht="12.75">
      <c r="A37" s="7">
        <v>66324</v>
      </c>
      <c r="B37" s="7" t="s">
        <v>63</v>
      </c>
      <c r="C37" s="7"/>
      <c r="D37" s="7"/>
      <c r="E37" s="7"/>
      <c r="F37" s="7"/>
      <c r="G37" s="7"/>
      <c r="H37" s="7"/>
      <c r="I37" s="7"/>
      <c r="J37" s="7"/>
      <c r="K37" s="7"/>
      <c r="L37" s="7">
        <f t="shared" si="2"/>
        <v>0</v>
      </c>
      <c r="M37" s="7"/>
      <c r="N37" s="7"/>
    </row>
    <row r="38" spans="1:14" ht="12.75">
      <c r="A38" s="12">
        <v>67</v>
      </c>
      <c r="B38" s="12" t="s">
        <v>159</v>
      </c>
      <c r="C38" s="12">
        <f>SUM(C39:C41)</f>
        <v>0</v>
      </c>
      <c r="D38" s="12">
        <f aca="true" t="shared" si="6" ref="D38:K38">SUM(D39:D41)</f>
        <v>0</v>
      </c>
      <c r="E38" s="12">
        <f t="shared" si="6"/>
        <v>0</v>
      </c>
      <c r="F38" s="12">
        <f t="shared" si="6"/>
        <v>0</v>
      </c>
      <c r="G38" s="12">
        <f t="shared" si="6"/>
        <v>0</v>
      </c>
      <c r="H38" s="12">
        <f t="shared" si="6"/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2"/>
        <v>0</v>
      </c>
      <c r="M38" s="12"/>
      <c r="N38" s="12"/>
    </row>
    <row r="39" spans="1:14" ht="12.75">
      <c r="A39" s="7">
        <v>67111</v>
      </c>
      <c r="B39" s="7" t="s">
        <v>65</v>
      </c>
      <c r="C39" s="7"/>
      <c r="D39" s="7"/>
      <c r="E39" s="7"/>
      <c r="F39" s="7"/>
      <c r="G39" s="7"/>
      <c r="H39" s="7"/>
      <c r="I39" s="7"/>
      <c r="J39" s="7"/>
      <c r="K39" s="7"/>
      <c r="L39" s="7">
        <f t="shared" si="2"/>
        <v>0</v>
      </c>
      <c r="M39" s="7"/>
      <c r="N39" s="7"/>
    </row>
    <row r="40" spans="1:14" ht="12.75">
      <c r="A40" s="7">
        <v>67121</v>
      </c>
      <c r="B40" s="7" t="s">
        <v>66</v>
      </c>
      <c r="C40" s="7"/>
      <c r="D40" s="7"/>
      <c r="E40" s="7"/>
      <c r="F40" s="7"/>
      <c r="G40" s="7"/>
      <c r="H40" s="7"/>
      <c r="I40" s="7"/>
      <c r="J40" s="7"/>
      <c r="K40" s="7"/>
      <c r="L40" s="7">
        <f t="shared" si="2"/>
        <v>0</v>
      </c>
      <c r="M40" s="7"/>
      <c r="N40" s="7"/>
    </row>
    <row r="41" spans="1:14" ht="12.75">
      <c r="A41" s="7">
        <v>67141</v>
      </c>
      <c r="B41" s="7" t="s">
        <v>160</v>
      </c>
      <c r="C41" s="7"/>
      <c r="D41" s="7"/>
      <c r="E41" s="7"/>
      <c r="F41" s="7"/>
      <c r="G41" s="7"/>
      <c r="H41" s="7"/>
      <c r="I41" s="7"/>
      <c r="J41" s="7"/>
      <c r="K41" s="7"/>
      <c r="L41" s="7">
        <f t="shared" si="2"/>
        <v>0</v>
      </c>
      <c r="M41" s="7"/>
      <c r="N41" s="7"/>
    </row>
    <row r="42" spans="1:14" ht="12.75">
      <c r="A42" s="12">
        <v>7</v>
      </c>
      <c r="B42" s="12" t="s">
        <v>68</v>
      </c>
      <c r="C42" s="12">
        <f>SUM(C43+P43)</f>
        <v>0</v>
      </c>
      <c r="D42" s="12">
        <f aca="true" t="shared" si="7" ref="D42:N42">SUM(D43+Q43)</f>
        <v>0</v>
      </c>
      <c r="E42" s="12">
        <f t="shared" si="7"/>
        <v>0</v>
      </c>
      <c r="F42" s="12">
        <f t="shared" si="7"/>
        <v>0</v>
      </c>
      <c r="G42" s="12">
        <f t="shared" si="7"/>
        <v>0</v>
      </c>
      <c r="H42" s="12">
        <f t="shared" si="7"/>
        <v>0</v>
      </c>
      <c r="I42" s="12">
        <f t="shared" si="7"/>
        <v>0</v>
      </c>
      <c r="J42" s="12">
        <f t="shared" si="7"/>
        <v>0</v>
      </c>
      <c r="K42" s="12">
        <f t="shared" si="7"/>
        <v>0</v>
      </c>
      <c r="L42" s="12">
        <f t="shared" si="2"/>
        <v>0</v>
      </c>
      <c r="M42" s="12">
        <f t="shared" si="7"/>
        <v>0</v>
      </c>
      <c r="N42" s="12">
        <f t="shared" si="7"/>
        <v>0</v>
      </c>
    </row>
    <row r="43" spans="1:14" ht="12.75">
      <c r="A43" s="12">
        <v>72</v>
      </c>
      <c r="B43" s="12" t="s">
        <v>69</v>
      </c>
      <c r="C43" s="12">
        <f>SUM(C44:C46)</f>
        <v>0</v>
      </c>
      <c r="D43" s="12">
        <f aca="true" t="shared" si="8" ref="D43:K43">SUM(D44:D46)</f>
        <v>0</v>
      </c>
      <c r="E43" s="12">
        <f t="shared" si="8"/>
        <v>0</v>
      </c>
      <c r="F43" s="12">
        <f t="shared" si="8"/>
        <v>0</v>
      </c>
      <c r="G43" s="12">
        <f t="shared" si="8"/>
        <v>0</v>
      </c>
      <c r="H43" s="12">
        <f t="shared" si="8"/>
        <v>0</v>
      </c>
      <c r="I43" s="12">
        <f t="shared" si="8"/>
        <v>0</v>
      </c>
      <c r="J43" s="12">
        <f t="shared" si="8"/>
        <v>0</v>
      </c>
      <c r="K43" s="12">
        <f t="shared" si="8"/>
        <v>0</v>
      </c>
      <c r="L43" s="12">
        <f t="shared" si="2"/>
        <v>0</v>
      </c>
      <c r="M43" s="12"/>
      <c r="N43" s="12"/>
    </row>
    <row r="44" spans="1:14" ht="12.75">
      <c r="A44" s="7">
        <v>72129</v>
      </c>
      <c r="B44" s="7" t="s">
        <v>70</v>
      </c>
      <c r="C44" s="7"/>
      <c r="D44" s="7"/>
      <c r="E44" s="7"/>
      <c r="F44" s="7"/>
      <c r="G44" s="7"/>
      <c r="H44" s="7"/>
      <c r="I44" s="7"/>
      <c r="J44" s="7"/>
      <c r="K44" s="7"/>
      <c r="L44" s="7">
        <f t="shared" si="2"/>
        <v>0</v>
      </c>
      <c r="M44" s="7"/>
      <c r="N44" s="7"/>
    </row>
    <row r="45" spans="1:14" ht="12.75">
      <c r="A45" s="7">
        <v>72273</v>
      </c>
      <c r="B45" s="7" t="s">
        <v>71</v>
      </c>
      <c r="C45" s="7"/>
      <c r="D45" s="7"/>
      <c r="E45" s="7"/>
      <c r="F45" s="7"/>
      <c r="G45" s="7"/>
      <c r="H45" s="7"/>
      <c r="I45" s="7"/>
      <c r="J45" s="7"/>
      <c r="K45" s="7"/>
      <c r="L45" s="7">
        <f t="shared" si="2"/>
        <v>0</v>
      </c>
      <c r="M45" s="7"/>
      <c r="N45" s="7"/>
    </row>
    <row r="46" spans="1:14" ht="12.75">
      <c r="A46" s="7">
        <v>72319</v>
      </c>
      <c r="B46" s="7" t="s">
        <v>161</v>
      </c>
      <c r="C46" s="7"/>
      <c r="D46" s="7"/>
      <c r="E46" s="7"/>
      <c r="F46" s="7"/>
      <c r="G46" s="7"/>
      <c r="H46" s="7"/>
      <c r="I46" s="7"/>
      <c r="J46" s="7"/>
      <c r="K46" s="7"/>
      <c r="L46" s="7">
        <f t="shared" si="2"/>
        <v>0</v>
      </c>
      <c r="M46" s="7"/>
      <c r="N46" s="7"/>
    </row>
    <row r="47" spans="1:14" ht="12.75">
      <c r="A47" s="12">
        <v>8</v>
      </c>
      <c r="B47" s="12" t="s">
        <v>73</v>
      </c>
      <c r="C47" s="12">
        <f>SUM(C48+Q48)</f>
        <v>0</v>
      </c>
      <c r="D47" s="12">
        <f aca="true" t="shared" si="9" ref="D47:N47">SUM(D48+R48)</f>
        <v>0</v>
      </c>
      <c r="E47" s="12">
        <f t="shared" si="9"/>
        <v>0</v>
      </c>
      <c r="F47" s="12">
        <f t="shared" si="9"/>
        <v>0</v>
      </c>
      <c r="G47" s="12">
        <f t="shared" si="9"/>
        <v>0</v>
      </c>
      <c r="H47" s="12">
        <f t="shared" si="9"/>
        <v>0</v>
      </c>
      <c r="I47" s="12">
        <f t="shared" si="9"/>
        <v>0</v>
      </c>
      <c r="J47" s="12">
        <f t="shared" si="9"/>
        <v>0</v>
      </c>
      <c r="K47" s="12">
        <f t="shared" si="9"/>
        <v>0</v>
      </c>
      <c r="L47" s="12">
        <f t="shared" si="2"/>
        <v>0</v>
      </c>
      <c r="M47" s="12">
        <f t="shared" si="9"/>
        <v>0</v>
      </c>
      <c r="N47" s="12">
        <f t="shared" si="9"/>
        <v>0</v>
      </c>
    </row>
    <row r="48" spans="1:14" ht="12.75">
      <c r="A48" s="12">
        <v>84</v>
      </c>
      <c r="B48" s="12" t="s">
        <v>74</v>
      </c>
      <c r="C48" s="12">
        <f>SUM(C49+P49)</f>
        <v>0</v>
      </c>
      <c r="D48" s="12">
        <f aca="true" t="shared" si="10" ref="D48:K48">SUM(D49+Q49)</f>
        <v>0</v>
      </c>
      <c r="E48" s="12">
        <f t="shared" si="10"/>
        <v>0</v>
      </c>
      <c r="F48" s="12">
        <f t="shared" si="10"/>
        <v>0</v>
      </c>
      <c r="G48" s="12">
        <f t="shared" si="10"/>
        <v>0</v>
      </c>
      <c r="H48" s="12">
        <f t="shared" si="10"/>
        <v>0</v>
      </c>
      <c r="I48" s="12">
        <f t="shared" si="10"/>
        <v>0</v>
      </c>
      <c r="J48" s="12">
        <f t="shared" si="10"/>
        <v>0</v>
      </c>
      <c r="K48" s="12">
        <f t="shared" si="10"/>
        <v>0</v>
      </c>
      <c r="L48" s="12">
        <f t="shared" si="2"/>
        <v>0</v>
      </c>
      <c r="M48" s="12"/>
      <c r="N48" s="12"/>
    </row>
    <row r="49" spans="1:14" ht="12.75">
      <c r="A49" s="7">
        <v>84221</v>
      </c>
      <c r="B49" s="7" t="s">
        <v>75</v>
      </c>
      <c r="C49" s="7"/>
      <c r="D49" s="7"/>
      <c r="E49" s="7"/>
      <c r="F49" s="7"/>
      <c r="G49" s="7"/>
      <c r="H49" s="7"/>
      <c r="I49" s="7"/>
      <c r="J49" s="7"/>
      <c r="K49" s="7"/>
      <c r="L49" s="7">
        <f t="shared" si="2"/>
        <v>0</v>
      </c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12" t="s">
        <v>76</v>
      </c>
      <c r="C51" s="12">
        <f>SUM(C10+C42+C47)</f>
        <v>0</v>
      </c>
      <c r="D51" s="12">
        <f aca="true" t="shared" si="11" ref="D51:N51">SUM(D10+D42+D47)</f>
        <v>0</v>
      </c>
      <c r="E51" s="12">
        <f t="shared" si="11"/>
        <v>0</v>
      </c>
      <c r="F51" s="12">
        <f t="shared" si="11"/>
        <v>0</v>
      </c>
      <c r="G51" s="12">
        <f t="shared" si="11"/>
        <v>0</v>
      </c>
      <c r="H51" s="12">
        <f t="shared" si="11"/>
        <v>0</v>
      </c>
      <c r="I51" s="12">
        <f t="shared" si="11"/>
        <v>0</v>
      </c>
      <c r="J51" s="12">
        <f t="shared" si="11"/>
        <v>0</v>
      </c>
      <c r="K51" s="12">
        <f t="shared" si="11"/>
        <v>0</v>
      </c>
      <c r="L51" s="12">
        <f t="shared" si="11"/>
        <v>0</v>
      </c>
      <c r="M51" s="12">
        <f>SUM(M10+M42+M47)</f>
        <v>0</v>
      </c>
      <c r="N51" s="12">
        <f t="shared" si="11"/>
        <v>0</v>
      </c>
    </row>
    <row r="52" spans="1:12" ht="12.7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3"/>
    </row>
    <row r="53" spans="1:12" ht="12.7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3"/>
    </row>
    <row r="54" spans="1:12" ht="12.75">
      <c r="A54" s="4" t="s">
        <v>162</v>
      </c>
      <c r="B54" s="4"/>
      <c r="C54" s="15"/>
      <c r="D54" s="15"/>
      <c r="E54" s="15"/>
      <c r="F54" s="15"/>
      <c r="G54" s="16"/>
      <c r="H54" s="16"/>
      <c r="I54" s="16"/>
      <c r="J54" s="16"/>
      <c r="K54" s="16"/>
      <c r="L54" s="13"/>
    </row>
    <row r="55" spans="1:12" ht="12.75">
      <c r="A55" s="15"/>
      <c r="B55" s="15"/>
      <c r="C55" s="15"/>
      <c r="D55" s="15"/>
      <c r="E55" s="15"/>
      <c r="F55" s="15"/>
      <c r="G55" s="16"/>
      <c r="H55" s="16"/>
      <c r="I55" s="16"/>
      <c r="J55" s="16"/>
      <c r="K55" s="16"/>
      <c r="L55" s="13"/>
    </row>
    <row r="56" spans="1:12" ht="12.75">
      <c r="A56" s="15"/>
      <c r="B56" s="222" t="s">
        <v>78</v>
      </c>
      <c r="C56" s="222"/>
      <c r="D56" s="15"/>
      <c r="E56" s="15"/>
      <c r="F56" s="15"/>
      <c r="G56" s="16"/>
      <c r="H56" s="16"/>
      <c r="I56" s="16"/>
      <c r="J56" s="16"/>
      <c r="K56" s="16"/>
      <c r="L56" s="13"/>
    </row>
    <row r="57" spans="1:12" ht="12.75">
      <c r="A57" s="15"/>
      <c r="B57" s="222" t="s">
        <v>79</v>
      </c>
      <c r="C57" s="222"/>
      <c r="D57" s="222"/>
      <c r="E57" s="222"/>
      <c r="F57" s="222"/>
      <c r="G57" s="16"/>
      <c r="H57" s="16"/>
      <c r="I57" s="16"/>
      <c r="J57" s="16"/>
      <c r="K57" s="16"/>
      <c r="L57" s="13"/>
    </row>
    <row r="58" spans="1:12" ht="12.75">
      <c r="A58" s="15"/>
      <c r="B58" s="4" t="s">
        <v>80</v>
      </c>
      <c r="C58" s="4"/>
      <c r="D58" s="4"/>
      <c r="E58" s="4"/>
      <c r="F58" s="15"/>
      <c r="G58" s="16"/>
      <c r="H58" s="16"/>
      <c r="I58" s="16"/>
      <c r="J58" s="16"/>
      <c r="K58" s="16"/>
      <c r="L58" s="13"/>
    </row>
    <row r="59" spans="1:12" ht="12.75">
      <c r="A59" s="15"/>
      <c r="B59" s="15" t="s">
        <v>81</v>
      </c>
      <c r="C59" s="15"/>
      <c r="D59" s="15"/>
      <c r="E59" s="15"/>
      <c r="F59" s="15"/>
      <c r="G59" s="16"/>
      <c r="H59" s="16"/>
      <c r="I59" s="16"/>
      <c r="J59" s="16"/>
      <c r="K59" s="16"/>
      <c r="L59" s="13"/>
    </row>
    <row r="60" spans="1:12" ht="12.75">
      <c r="A60" s="15"/>
      <c r="B60" s="15"/>
      <c r="C60" s="15"/>
      <c r="D60" s="15"/>
      <c r="E60" s="15"/>
      <c r="F60" s="15"/>
      <c r="G60" s="16"/>
      <c r="H60" s="16"/>
      <c r="I60" s="16"/>
      <c r="J60" s="16"/>
      <c r="K60" s="16"/>
      <c r="L60" s="13"/>
    </row>
    <row r="61" spans="1:14" ht="12.75">
      <c r="A61" s="12">
        <v>3</v>
      </c>
      <c r="B61" s="12" t="s">
        <v>82</v>
      </c>
      <c r="C61" s="12"/>
      <c r="D61" s="12">
        <f>SUM(D62+D67+D105)</f>
        <v>0</v>
      </c>
      <c r="E61" s="12"/>
      <c r="F61" s="12"/>
      <c r="G61" s="12"/>
      <c r="H61" s="12"/>
      <c r="I61" s="12"/>
      <c r="J61" s="12"/>
      <c r="K61" s="12"/>
      <c r="L61" s="12">
        <f>SUM(D61+F61)</f>
        <v>0</v>
      </c>
      <c r="M61" s="12">
        <f>SUM(M62+M67+M105)</f>
        <v>0</v>
      </c>
      <c r="N61" s="12">
        <f>SUM(N62+N67+N105)</f>
        <v>0</v>
      </c>
    </row>
    <row r="62" spans="1:14" ht="12.75">
      <c r="A62" s="12">
        <v>31</v>
      </c>
      <c r="B62" s="12" t="s">
        <v>83</v>
      </c>
      <c r="C62" s="12"/>
      <c r="D62" s="12">
        <f>SUM(D63:D66)</f>
        <v>0</v>
      </c>
      <c r="E62" s="12"/>
      <c r="F62" s="12"/>
      <c r="G62" s="12"/>
      <c r="H62" s="12"/>
      <c r="I62" s="12"/>
      <c r="J62" s="12"/>
      <c r="K62" s="12"/>
      <c r="L62" s="12">
        <f aca="true" t="shared" si="12" ref="L62:L108">SUM(D62+F62)</f>
        <v>0</v>
      </c>
      <c r="M62" s="12"/>
      <c r="N62" s="12"/>
    </row>
    <row r="63" spans="1:14" ht="12.75">
      <c r="A63" s="7">
        <v>31111</v>
      </c>
      <c r="B63" s="7" t="s">
        <v>84</v>
      </c>
      <c r="C63" s="7"/>
      <c r="D63" s="7"/>
      <c r="E63" s="7"/>
      <c r="F63" s="7"/>
      <c r="G63" s="12"/>
      <c r="H63" s="12"/>
      <c r="I63" s="12"/>
      <c r="J63" s="12"/>
      <c r="K63" s="12"/>
      <c r="L63" s="7">
        <f t="shared" si="12"/>
        <v>0</v>
      </c>
      <c r="M63" s="7"/>
      <c r="N63" s="7"/>
    </row>
    <row r="64" spans="1:14" ht="12.75">
      <c r="A64" s="7">
        <v>31219</v>
      </c>
      <c r="B64" s="7" t="s">
        <v>85</v>
      </c>
      <c r="C64" s="7"/>
      <c r="D64" s="7"/>
      <c r="E64" s="7"/>
      <c r="F64" s="7"/>
      <c r="G64" s="12"/>
      <c r="H64" s="12"/>
      <c r="I64" s="12"/>
      <c r="J64" s="12"/>
      <c r="K64" s="12"/>
      <c r="L64" s="7">
        <f t="shared" si="12"/>
        <v>0</v>
      </c>
      <c r="M64" s="7"/>
      <c r="N64" s="7"/>
    </row>
    <row r="65" spans="1:14" ht="12.75">
      <c r="A65" s="7">
        <v>31321</v>
      </c>
      <c r="B65" s="7" t="s">
        <v>86</v>
      </c>
      <c r="C65" s="7"/>
      <c r="D65" s="7"/>
      <c r="E65" s="7"/>
      <c r="F65" s="7"/>
      <c r="G65" s="12"/>
      <c r="H65" s="12"/>
      <c r="I65" s="12"/>
      <c r="J65" s="12"/>
      <c r="K65" s="12"/>
      <c r="L65" s="7">
        <f t="shared" si="12"/>
        <v>0</v>
      </c>
      <c r="M65" s="7"/>
      <c r="N65" s="7"/>
    </row>
    <row r="66" spans="1:14" ht="12.75">
      <c r="A66" s="7">
        <v>31332</v>
      </c>
      <c r="B66" s="7" t="s">
        <v>87</v>
      </c>
      <c r="C66" s="7"/>
      <c r="D66" s="7"/>
      <c r="E66" s="7"/>
      <c r="F66" s="7"/>
      <c r="G66" s="12"/>
      <c r="H66" s="12"/>
      <c r="I66" s="12"/>
      <c r="J66" s="12"/>
      <c r="K66" s="12"/>
      <c r="L66" s="7">
        <f t="shared" si="12"/>
        <v>0</v>
      </c>
      <c r="M66" s="7"/>
      <c r="N66" s="7"/>
    </row>
    <row r="67" spans="1:14" ht="12.75">
      <c r="A67" s="12">
        <v>32</v>
      </c>
      <c r="B67" s="12" t="s">
        <v>88</v>
      </c>
      <c r="C67" s="12"/>
      <c r="D67" s="12">
        <f>SUM(D68:D104)</f>
        <v>0</v>
      </c>
      <c r="E67" s="12"/>
      <c r="F67" s="12"/>
      <c r="G67" s="12"/>
      <c r="H67" s="12"/>
      <c r="I67" s="12"/>
      <c r="J67" s="12"/>
      <c r="K67" s="12"/>
      <c r="L67" s="12">
        <f t="shared" si="12"/>
        <v>0</v>
      </c>
      <c r="M67" s="12"/>
      <c r="N67" s="12"/>
    </row>
    <row r="68" spans="1:14" ht="12.75">
      <c r="A68" s="7">
        <v>32119</v>
      </c>
      <c r="B68" s="7" t="s">
        <v>89</v>
      </c>
      <c r="C68" s="7"/>
      <c r="D68" s="7"/>
      <c r="E68" s="7"/>
      <c r="F68" s="7"/>
      <c r="G68" s="12"/>
      <c r="H68" s="12"/>
      <c r="I68" s="12"/>
      <c r="J68" s="12"/>
      <c r="K68" s="12"/>
      <c r="L68" s="7">
        <f t="shared" si="12"/>
        <v>0</v>
      </c>
      <c r="M68" s="7"/>
      <c r="N68" s="7"/>
    </row>
    <row r="69" spans="1:14" ht="12.75">
      <c r="A69" s="7">
        <v>32121</v>
      </c>
      <c r="B69" s="7" t="s">
        <v>90</v>
      </c>
      <c r="C69" s="7"/>
      <c r="D69" s="7"/>
      <c r="E69" s="7"/>
      <c r="F69" s="7"/>
      <c r="G69" s="12"/>
      <c r="H69" s="12"/>
      <c r="I69" s="12"/>
      <c r="J69" s="12"/>
      <c r="K69" s="12"/>
      <c r="L69" s="7">
        <f t="shared" si="12"/>
        <v>0</v>
      </c>
      <c r="M69" s="7"/>
      <c r="N69" s="7"/>
    </row>
    <row r="70" spans="1:14" ht="12.75">
      <c r="A70" s="7">
        <v>32131</v>
      </c>
      <c r="B70" s="7" t="s">
        <v>91</v>
      </c>
      <c r="C70" s="7"/>
      <c r="D70" s="7"/>
      <c r="E70" s="7"/>
      <c r="F70" s="7"/>
      <c r="G70" s="12"/>
      <c r="H70" s="12"/>
      <c r="I70" s="12"/>
      <c r="J70" s="12"/>
      <c r="K70" s="12"/>
      <c r="L70" s="7">
        <f t="shared" si="12"/>
        <v>0</v>
      </c>
      <c r="M70" s="7"/>
      <c r="N70" s="7"/>
    </row>
    <row r="71" spans="1:14" ht="12.75">
      <c r="A71" s="7">
        <v>32149</v>
      </c>
      <c r="B71" s="7" t="s">
        <v>92</v>
      </c>
      <c r="C71" s="7"/>
      <c r="D71" s="7"/>
      <c r="E71" s="7"/>
      <c r="F71" s="7"/>
      <c r="G71" s="12"/>
      <c r="H71" s="12"/>
      <c r="I71" s="12"/>
      <c r="J71" s="12"/>
      <c r="K71" s="12"/>
      <c r="L71" s="7">
        <f t="shared" si="12"/>
        <v>0</v>
      </c>
      <c r="M71" s="7"/>
      <c r="N71" s="7"/>
    </row>
    <row r="72" spans="1:14" ht="12.75">
      <c r="A72" s="7">
        <v>32211</v>
      </c>
      <c r="B72" s="7" t="s">
        <v>93</v>
      </c>
      <c r="C72" s="7"/>
      <c r="D72" s="7"/>
      <c r="E72" s="7"/>
      <c r="F72" s="7"/>
      <c r="G72" s="12"/>
      <c r="H72" s="12"/>
      <c r="I72" s="12"/>
      <c r="J72" s="12"/>
      <c r="K72" s="12"/>
      <c r="L72" s="7">
        <f t="shared" si="12"/>
        <v>0</v>
      </c>
      <c r="M72" s="7"/>
      <c r="N72" s="7"/>
    </row>
    <row r="73" spans="1:14" ht="12.75">
      <c r="A73" s="7">
        <v>32219</v>
      </c>
      <c r="B73" s="7" t="s">
        <v>94</v>
      </c>
      <c r="C73" s="7"/>
      <c r="D73" s="7"/>
      <c r="E73" s="7"/>
      <c r="F73" s="7"/>
      <c r="G73" s="12"/>
      <c r="H73" s="12"/>
      <c r="I73" s="12"/>
      <c r="J73" s="12"/>
      <c r="K73" s="12"/>
      <c r="L73" s="7">
        <f t="shared" si="12"/>
        <v>0</v>
      </c>
      <c r="M73" s="7"/>
      <c r="N73" s="7"/>
    </row>
    <row r="74" spans="1:14" ht="12.75">
      <c r="A74" s="7">
        <v>32229</v>
      </c>
      <c r="B74" s="7" t="s">
        <v>95</v>
      </c>
      <c r="C74" s="7"/>
      <c r="D74" s="7"/>
      <c r="E74" s="7"/>
      <c r="F74" s="7"/>
      <c r="G74" s="12"/>
      <c r="H74" s="12"/>
      <c r="I74" s="12"/>
      <c r="J74" s="12"/>
      <c r="K74" s="12"/>
      <c r="L74" s="7">
        <f t="shared" si="12"/>
        <v>0</v>
      </c>
      <c r="M74" s="7"/>
      <c r="N74" s="7"/>
    </row>
    <row r="75" spans="1:14" ht="12.75">
      <c r="A75" s="7">
        <v>32231</v>
      </c>
      <c r="B75" s="7" t="s">
        <v>96</v>
      </c>
      <c r="C75" s="7"/>
      <c r="D75" s="7"/>
      <c r="E75" s="7"/>
      <c r="F75" s="7"/>
      <c r="G75" s="12"/>
      <c r="H75" s="12"/>
      <c r="I75" s="12"/>
      <c r="J75" s="12"/>
      <c r="K75" s="12"/>
      <c r="L75" s="7">
        <f t="shared" si="12"/>
        <v>0</v>
      </c>
      <c r="M75" s="7"/>
      <c r="N75" s="7"/>
    </row>
    <row r="76" spans="1:14" ht="12.75">
      <c r="A76" s="7">
        <v>32233</v>
      </c>
      <c r="B76" s="7" t="s">
        <v>97</v>
      </c>
      <c r="C76" s="7"/>
      <c r="D76" s="7"/>
      <c r="E76" s="7"/>
      <c r="F76" s="7"/>
      <c r="G76" s="12"/>
      <c r="H76" s="12"/>
      <c r="I76" s="12"/>
      <c r="J76" s="12"/>
      <c r="K76" s="12"/>
      <c r="L76" s="7">
        <f t="shared" si="12"/>
        <v>0</v>
      </c>
      <c r="M76" s="7"/>
      <c r="N76" s="7"/>
    </row>
    <row r="77" spans="1:14" ht="12.75">
      <c r="A77" s="7">
        <v>32234</v>
      </c>
      <c r="B77" s="7" t="s">
        <v>98</v>
      </c>
      <c r="C77" s="7"/>
      <c r="D77" s="7"/>
      <c r="E77" s="7"/>
      <c r="F77" s="7"/>
      <c r="G77" s="12"/>
      <c r="H77" s="12"/>
      <c r="I77" s="12"/>
      <c r="J77" s="12"/>
      <c r="K77" s="12"/>
      <c r="L77" s="7">
        <f t="shared" si="12"/>
        <v>0</v>
      </c>
      <c r="M77" s="7"/>
      <c r="N77" s="7"/>
    </row>
    <row r="78" spans="1:14" ht="12.75">
      <c r="A78" s="7">
        <v>32239</v>
      </c>
      <c r="B78" s="7" t="s">
        <v>99</v>
      </c>
      <c r="C78" s="7"/>
      <c r="D78" s="7"/>
      <c r="E78" s="7"/>
      <c r="F78" s="7"/>
      <c r="G78" s="12"/>
      <c r="H78" s="12"/>
      <c r="I78" s="12"/>
      <c r="J78" s="12"/>
      <c r="K78" s="12"/>
      <c r="L78" s="7">
        <f t="shared" si="12"/>
        <v>0</v>
      </c>
      <c r="M78" s="7"/>
      <c r="N78" s="7"/>
    </row>
    <row r="79" spans="1:14" ht="12.75">
      <c r="A79" s="7">
        <v>32244</v>
      </c>
      <c r="B79" s="7" t="s">
        <v>100</v>
      </c>
      <c r="C79" s="7"/>
      <c r="D79" s="7"/>
      <c r="E79" s="7"/>
      <c r="F79" s="7"/>
      <c r="G79" s="12"/>
      <c r="H79" s="12"/>
      <c r="I79" s="12"/>
      <c r="J79" s="12"/>
      <c r="K79" s="12"/>
      <c r="L79" s="7">
        <f t="shared" si="12"/>
        <v>0</v>
      </c>
      <c r="M79" s="7"/>
      <c r="N79" s="7"/>
    </row>
    <row r="80" spans="1:14" ht="12.75">
      <c r="A80" s="7">
        <v>32251</v>
      </c>
      <c r="B80" s="7" t="s">
        <v>101</v>
      </c>
      <c r="C80" s="7"/>
      <c r="D80" s="7"/>
      <c r="E80" s="7"/>
      <c r="F80" s="7"/>
      <c r="G80" s="7"/>
      <c r="H80" s="7"/>
      <c r="I80" s="7"/>
      <c r="J80" s="7"/>
      <c r="K80" s="7"/>
      <c r="L80" s="7">
        <f t="shared" si="12"/>
        <v>0</v>
      </c>
      <c r="M80" s="7"/>
      <c r="N80" s="7"/>
    </row>
    <row r="81" spans="1:14" ht="12.75">
      <c r="A81" s="7">
        <v>32252</v>
      </c>
      <c r="B81" s="7" t="s">
        <v>102</v>
      </c>
      <c r="C81" s="7"/>
      <c r="D81" s="7"/>
      <c r="E81" s="7"/>
      <c r="F81" s="7"/>
      <c r="G81" s="7"/>
      <c r="H81" s="7"/>
      <c r="I81" s="7"/>
      <c r="J81" s="7"/>
      <c r="K81" s="7"/>
      <c r="L81" s="7">
        <f t="shared" si="12"/>
        <v>0</v>
      </c>
      <c r="M81" s="7"/>
      <c r="N81" s="7"/>
    </row>
    <row r="82" spans="1:14" ht="12.75">
      <c r="A82" s="7">
        <v>32271</v>
      </c>
      <c r="B82" s="7" t="s">
        <v>103</v>
      </c>
      <c r="C82" s="7"/>
      <c r="D82" s="7"/>
      <c r="E82" s="7"/>
      <c r="F82" s="7"/>
      <c r="G82" s="7"/>
      <c r="H82" s="7"/>
      <c r="I82" s="7"/>
      <c r="J82" s="7"/>
      <c r="K82" s="7"/>
      <c r="L82" s="7">
        <f t="shared" si="12"/>
        <v>0</v>
      </c>
      <c r="M82" s="7"/>
      <c r="N82" s="7"/>
    </row>
    <row r="83" spans="1:14" ht="12.75">
      <c r="A83" s="7">
        <v>32311</v>
      </c>
      <c r="B83" s="7" t="s">
        <v>104</v>
      </c>
      <c r="C83" s="7"/>
      <c r="D83" s="7"/>
      <c r="E83" s="7"/>
      <c r="F83" s="7"/>
      <c r="G83" s="7"/>
      <c r="H83" s="7"/>
      <c r="I83" s="7"/>
      <c r="J83" s="7"/>
      <c r="K83" s="7"/>
      <c r="L83" s="7">
        <f t="shared" si="12"/>
        <v>0</v>
      </c>
      <c r="M83" s="7"/>
      <c r="N83" s="7"/>
    </row>
    <row r="84" spans="1:14" ht="12.75">
      <c r="A84" s="7">
        <v>32313</v>
      </c>
      <c r="B84" s="7" t="s">
        <v>105</v>
      </c>
      <c r="C84" s="7"/>
      <c r="D84" s="7"/>
      <c r="E84" s="7"/>
      <c r="F84" s="7"/>
      <c r="G84" s="7"/>
      <c r="H84" s="7"/>
      <c r="I84" s="7"/>
      <c r="J84" s="7"/>
      <c r="K84" s="7"/>
      <c r="L84" s="7">
        <f t="shared" si="12"/>
        <v>0</v>
      </c>
      <c r="M84" s="7"/>
      <c r="N84" s="7"/>
    </row>
    <row r="85" spans="1:14" ht="12.75">
      <c r="A85" s="7">
        <v>32319</v>
      </c>
      <c r="B85" s="7" t="s">
        <v>106</v>
      </c>
      <c r="C85" s="7"/>
      <c r="D85" s="7"/>
      <c r="E85" s="7"/>
      <c r="F85" s="7"/>
      <c r="G85" s="7"/>
      <c r="H85" s="7"/>
      <c r="I85" s="7"/>
      <c r="J85" s="7"/>
      <c r="K85" s="7"/>
      <c r="L85" s="7">
        <f t="shared" si="12"/>
        <v>0</v>
      </c>
      <c r="M85" s="7"/>
      <c r="N85" s="7"/>
    </row>
    <row r="86" spans="1:14" ht="12.75">
      <c r="A86" s="7">
        <v>32329</v>
      </c>
      <c r="B86" s="7" t="s">
        <v>107</v>
      </c>
      <c r="C86" s="7"/>
      <c r="D86" s="7"/>
      <c r="E86" s="7"/>
      <c r="F86" s="7"/>
      <c r="G86" s="7"/>
      <c r="H86" s="7"/>
      <c r="I86" s="7"/>
      <c r="J86" s="7"/>
      <c r="K86" s="7"/>
      <c r="L86" s="7">
        <f t="shared" si="12"/>
        <v>0</v>
      </c>
      <c r="M86" s="7"/>
      <c r="N86" s="7"/>
    </row>
    <row r="87" spans="1:14" ht="12.75">
      <c r="A87" s="7">
        <v>32339</v>
      </c>
      <c r="B87" s="7" t="s">
        <v>108</v>
      </c>
      <c r="C87" s="7"/>
      <c r="D87" s="7"/>
      <c r="E87" s="7"/>
      <c r="F87" s="7"/>
      <c r="G87" s="7"/>
      <c r="H87" s="7"/>
      <c r="I87" s="7"/>
      <c r="J87" s="7"/>
      <c r="K87" s="7"/>
      <c r="L87" s="7">
        <f t="shared" si="12"/>
        <v>0</v>
      </c>
      <c r="M87" s="7"/>
      <c r="N87" s="7"/>
    </row>
    <row r="88" spans="1:14" ht="12.75">
      <c r="A88" s="7">
        <v>32349</v>
      </c>
      <c r="B88" s="7" t="s">
        <v>109</v>
      </c>
      <c r="C88" s="7"/>
      <c r="D88" s="7"/>
      <c r="E88" s="7"/>
      <c r="F88" s="7"/>
      <c r="G88" s="7"/>
      <c r="H88" s="7"/>
      <c r="I88" s="7"/>
      <c r="J88" s="7"/>
      <c r="K88" s="7"/>
      <c r="L88" s="7">
        <f t="shared" si="12"/>
        <v>0</v>
      </c>
      <c r="M88" s="7"/>
      <c r="N88" s="7"/>
    </row>
    <row r="89" spans="1:14" ht="12.75">
      <c r="A89" s="7">
        <v>32359</v>
      </c>
      <c r="B89" s="7" t="s">
        <v>110</v>
      </c>
      <c r="C89" s="7"/>
      <c r="D89" s="7"/>
      <c r="E89" s="7"/>
      <c r="F89" s="7"/>
      <c r="G89" s="7"/>
      <c r="H89" s="7"/>
      <c r="I89" s="7"/>
      <c r="J89" s="7"/>
      <c r="K89" s="7"/>
      <c r="L89" s="7">
        <f t="shared" si="12"/>
        <v>0</v>
      </c>
      <c r="M89" s="7"/>
      <c r="N89" s="7"/>
    </row>
    <row r="90" spans="1:14" ht="12.75">
      <c r="A90" s="7">
        <v>32361</v>
      </c>
      <c r="B90" s="7" t="s">
        <v>111</v>
      </c>
      <c r="C90" s="7"/>
      <c r="D90" s="7"/>
      <c r="E90" s="7"/>
      <c r="F90" s="7"/>
      <c r="G90" s="7"/>
      <c r="H90" s="7"/>
      <c r="I90" s="7"/>
      <c r="J90" s="7"/>
      <c r="K90" s="7"/>
      <c r="L90" s="7">
        <f t="shared" si="12"/>
        <v>0</v>
      </c>
      <c r="M90" s="7"/>
      <c r="N90" s="7"/>
    </row>
    <row r="91" spans="1:14" ht="12.75">
      <c r="A91" s="7">
        <v>32369</v>
      </c>
      <c r="B91" s="7" t="s">
        <v>112</v>
      </c>
      <c r="C91" s="7"/>
      <c r="D91" s="7"/>
      <c r="E91" s="7"/>
      <c r="F91" s="7"/>
      <c r="G91" s="7"/>
      <c r="H91" s="7"/>
      <c r="I91" s="7"/>
      <c r="J91" s="7"/>
      <c r="K91" s="7"/>
      <c r="L91" s="7">
        <f t="shared" si="12"/>
        <v>0</v>
      </c>
      <c r="M91" s="7"/>
      <c r="N91" s="7"/>
    </row>
    <row r="92" spans="1:14" ht="12.75">
      <c r="A92" s="7">
        <v>32371</v>
      </c>
      <c r="B92" s="7" t="s">
        <v>113</v>
      </c>
      <c r="C92" s="7"/>
      <c r="D92" s="7"/>
      <c r="E92" s="7"/>
      <c r="F92" s="7"/>
      <c r="G92" s="7"/>
      <c r="H92" s="7"/>
      <c r="I92" s="7"/>
      <c r="J92" s="7"/>
      <c r="K92" s="7"/>
      <c r="L92" s="7">
        <f t="shared" si="12"/>
        <v>0</v>
      </c>
      <c r="M92" s="7"/>
      <c r="N92" s="7"/>
    </row>
    <row r="93" spans="1:14" ht="12.75">
      <c r="A93" s="7">
        <v>32372</v>
      </c>
      <c r="B93" s="7" t="s">
        <v>114</v>
      </c>
      <c r="C93" s="7"/>
      <c r="D93" s="7"/>
      <c r="E93" s="7"/>
      <c r="F93" s="7"/>
      <c r="G93" s="7"/>
      <c r="H93" s="7"/>
      <c r="I93" s="7"/>
      <c r="J93" s="7"/>
      <c r="K93" s="7"/>
      <c r="L93" s="7">
        <f t="shared" si="12"/>
        <v>0</v>
      </c>
      <c r="M93" s="7"/>
      <c r="N93" s="7"/>
    </row>
    <row r="94" spans="1:14" ht="12.75">
      <c r="A94" s="7">
        <v>32379</v>
      </c>
      <c r="B94" s="7" t="s">
        <v>115</v>
      </c>
      <c r="C94" s="7"/>
      <c r="D94" s="7"/>
      <c r="E94" s="7"/>
      <c r="F94" s="7"/>
      <c r="G94" s="7"/>
      <c r="H94" s="7"/>
      <c r="I94" s="7"/>
      <c r="J94" s="7"/>
      <c r="K94" s="7"/>
      <c r="L94" s="7">
        <f t="shared" si="12"/>
        <v>0</v>
      </c>
      <c r="M94" s="7"/>
      <c r="N94" s="7"/>
    </row>
    <row r="95" spans="1:14" ht="12.75">
      <c r="A95" s="7">
        <v>32389</v>
      </c>
      <c r="B95" s="7" t="s">
        <v>116</v>
      </c>
      <c r="C95" s="7"/>
      <c r="D95" s="7"/>
      <c r="E95" s="7"/>
      <c r="F95" s="7"/>
      <c r="G95" s="7"/>
      <c r="H95" s="7"/>
      <c r="I95" s="7"/>
      <c r="J95" s="7"/>
      <c r="K95" s="7"/>
      <c r="L95" s="7">
        <f t="shared" si="12"/>
        <v>0</v>
      </c>
      <c r="M95" s="7"/>
      <c r="N95" s="7"/>
    </row>
    <row r="96" spans="1:14" ht="12.75">
      <c r="A96" s="7">
        <v>32391</v>
      </c>
      <c r="B96" s="7" t="s">
        <v>117</v>
      </c>
      <c r="C96" s="7"/>
      <c r="D96" s="7"/>
      <c r="E96" s="7"/>
      <c r="F96" s="7"/>
      <c r="G96" s="7"/>
      <c r="H96" s="7"/>
      <c r="I96" s="7"/>
      <c r="J96" s="7"/>
      <c r="K96" s="7"/>
      <c r="L96" s="7">
        <f t="shared" si="12"/>
        <v>0</v>
      </c>
      <c r="M96" s="7"/>
      <c r="N96" s="7"/>
    </row>
    <row r="97" spans="1:14" ht="12.75">
      <c r="A97" s="7">
        <v>32399</v>
      </c>
      <c r="B97" s="7" t="s">
        <v>118</v>
      </c>
      <c r="C97" s="7"/>
      <c r="D97" s="7"/>
      <c r="E97" s="7"/>
      <c r="F97" s="7"/>
      <c r="G97" s="7"/>
      <c r="H97" s="7"/>
      <c r="I97" s="7"/>
      <c r="J97" s="7"/>
      <c r="K97" s="7"/>
      <c r="L97" s="7">
        <f t="shared" si="12"/>
        <v>0</v>
      </c>
      <c r="M97" s="7"/>
      <c r="N97" s="7"/>
    </row>
    <row r="98" spans="1:14" ht="12.75">
      <c r="A98" s="7">
        <v>32412</v>
      </c>
      <c r="B98" s="7" t="s">
        <v>119</v>
      </c>
      <c r="C98" s="7"/>
      <c r="D98" s="7"/>
      <c r="E98" s="7"/>
      <c r="F98" s="7"/>
      <c r="G98" s="7"/>
      <c r="H98" s="7"/>
      <c r="I98" s="7"/>
      <c r="J98" s="7"/>
      <c r="K98" s="7"/>
      <c r="L98" s="7">
        <f t="shared" si="12"/>
        <v>0</v>
      </c>
      <c r="M98" s="7"/>
      <c r="N98" s="7"/>
    </row>
    <row r="99" spans="1:14" ht="12.75">
      <c r="A99" s="7">
        <v>32922</v>
      </c>
      <c r="B99" s="7" t="s">
        <v>120</v>
      </c>
      <c r="C99" s="7"/>
      <c r="D99" s="7"/>
      <c r="E99" s="7"/>
      <c r="F99" s="7"/>
      <c r="G99" s="7"/>
      <c r="H99" s="7"/>
      <c r="I99" s="7"/>
      <c r="J99" s="7"/>
      <c r="K99" s="7"/>
      <c r="L99" s="7">
        <f t="shared" si="12"/>
        <v>0</v>
      </c>
      <c r="M99" s="7"/>
      <c r="N99" s="7"/>
    </row>
    <row r="100" spans="1:14" ht="12.75">
      <c r="A100" s="7">
        <v>32923</v>
      </c>
      <c r="B100" s="7" t="s">
        <v>121</v>
      </c>
      <c r="C100" s="7"/>
      <c r="D100" s="7"/>
      <c r="E100" s="7"/>
      <c r="F100" s="7"/>
      <c r="G100" s="7"/>
      <c r="H100" s="7"/>
      <c r="I100" s="7"/>
      <c r="J100" s="7"/>
      <c r="K100" s="7"/>
      <c r="L100" s="7">
        <f t="shared" si="12"/>
        <v>0</v>
      </c>
      <c r="M100" s="7"/>
      <c r="N100" s="7"/>
    </row>
    <row r="101" spans="1:14" ht="12.75">
      <c r="A101" s="7">
        <v>32931</v>
      </c>
      <c r="B101" s="7" t="s">
        <v>122</v>
      </c>
      <c r="C101" s="7"/>
      <c r="D101" s="7"/>
      <c r="E101" s="7"/>
      <c r="F101" s="7"/>
      <c r="G101" s="7"/>
      <c r="H101" s="7"/>
      <c r="I101" s="7"/>
      <c r="J101" s="7"/>
      <c r="K101" s="7"/>
      <c r="L101" s="7">
        <f t="shared" si="12"/>
        <v>0</v>
      </c>
      <c r="M101" s="7"/>
      <c r="N101" s="7"/>
    </row>
    <row r="102" spans="1:14" ht="12.75">
      <c r="A102" s="7">
        <v>32941</v>
      </c>
      <c r="B102" s="7" t="s">
        <v>123</v>
      </c>
      <c r="C102" s="7"/>
      <c r="D102" s="7"/>
      <c r="E102" s="7"/>
      <c r="F102" s="7"/>
      <c r="G102" s="7"/>
      <c r="H102" s="7"/>
      <c r="I102" s="7"/>
      <c r="J102" s="7"/>
      <c r="K102" s="7"/>
      <c r="L102" s="7">
        <f t="shared" si="12"/>
        <v>0</v>
      </c>
      <c r="M102" s="7"/>
      <c r="N102" s="7"/>
    </row>
    <row r="103" spans="1:14" ht="12.75">
      <c r="A103" s="7">
        <v>32952</v>
      </c>
      <c r="B103" s="7" t="s">
        <v>124</v>
      </c>
      <c r="C103" s="7"/>
      <c r="D103" s="7"/>
      <c r="E103" s="7"/>
      <c r="F103" s="7"/>
      <c r="G103" s="7"/>
      <c r="H103" s="7"/>
      <c r="I103" s="7"/>
      <c r="J103" s="7"/>
      <c r="K103" s="7"/>
      <c r="L103" s="7">
        <f t="shared" si="12"/>
        <v>0</v>
      </c>
      <c r="M103" s="7"/>
      <c r="N103" s="7"/>
    </row>
    <row r="104" spans="1:14" ht="12.75">
      <c r="A104" s="7">
        <v>32999</v>
      </c>
      <c r="B104" s="7" t="s">
        <v>125</v>
      </c>
      <c r="C104" s="7"/>
      <c r="D104" s="7"/>
      <c r="E104" s="7"/>
      <c r="F104" s="7"/>
      <c r="G104" s="7"/>
      <c r="H104" s="7"/>
      <c r="I104" s="7"/>
      <c r="J104" s="7"/>
      <c r="K104" s="7"/>
      <c r="L104" s="7">
        <f t="shared" si="12"/>
        <v>0</v>
      </c>
      <c r="M104" s="7"/>
      <c r="N104" s="7"/>
    </row>
    <row r="105" spans="1:14" ht="12.75">
      <c r="A105" s="12">
        <v>34</v>
      </c>
      <c r="B105" s="12" t="s">
        <v>126</v>
      </c>
      <c r="C105" s="12"/>
      <c r="D105" s="12">
        <f>SUM(D106:D108)</f>
        <v>0</v>
      </c>
      <c r="E105" s="12"/>
      <c r="F105" s="12"/>
      <c r="G105" s="12"/>
      <c r="H105" s="12"/>
      <c r="I105" s="12"/>
      <c r="J105" s="12"/>
      <c r="K105" s="12"/>
      <c r="L105" s="12">
        <f t="shared" si="12"/>
        <v>0</v>
      </c>
      <c r="M105" s="12"/>
      <c r="N105" s="12"/>
    </row>
    <row r="106" spans="1:14" ht="12.75">
      <c r="A106" s="7">
        <v>34311</v>
      </c>
      <c r="B106" s="7" t="s">
        <v>127</v>
      </c>
      <c r="C106" s="7"/>
      <c r="D106" s="7"/>
      <c r="E106" s="7"/>
      <c r="F106" s="7"/>
      <c r="G106" s="7"/>
      <c r="H106" s="7"/>
      <c r="I106" s="7"/>
      <c r="J106" s="7"/>
      <c r="K106" s="7"/>
      <c r="L106" s="7">
        <f t="shared" si="12"/>
        <v>0</v>
      </c>
      <c r="M106" s="7"/>
      <c r="N106" s="7"/>
    </row>
    <row r="107" spans="1:14" ht="12.75">
      <c r="A107" s="7">
        <v>34339</v>
      </c>
      <c r="B107" s="7" t="s">
        <v>128</v>
      </c>
      <c r="C107" s="7"/>
      <c r="D107" s="7"/>
      <c r="E107" s="7"/>
      <c r="F107" s="7"/>
      <c r="G107" s="7"/>
      <c r="H107" s="7"/>
      <c r="I107" s="7"/>
      <c r="J107" s="7"/>
      <c r="K107" s="7"/>
      <c r="L107" s="7">
        <f t="shared" si="12"/>
        <v>0</v>
      </c>
      <c r="M107" s="7"/>
      <c r="N107" s="7"/>
    </row>
    <row r="108" spans="1:14" ht="12.75">
      <c r="A108" s="7">
        <v>34349</v>
      </c>
      <c r="B108" s="7" t="s">
        <v>129</v>
      </c>
      <c r="C108" s="7"/>
      <c r="D108" s="7"/>
      <c r="E108" s="7"/>
      <c r="F108" s="7"/>
      <c r="G108" s="7"/>
      <c r="H108" s="7"/>
      <c r="I108" s="7"/>
      <c r="J108" s="7"/>
      <c r="K108" s="7"/>
      <c r="L108" s="7">
        <f t="shared" si="12"/>
        <v>0</v>
      </c>
      <c r="M108" s="7"/>
      <c r="N108" s="7"/>
    </row>
    <row r="109" spans="1:14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18"/>
      <c r="M109" s="7"/>
      <c r="N109" s="7"/>
    </row>
    <row r="110" spans="1:14" ht="12.75">
      <c r="A110" s="12"/>
      <c r="B110" s="12" t="s">
        <v>130</v>
      </c>
      <c r="C110" s="12"/>
      <c r="D110" s="12">
        <f>SUM(D61+P109)</f>
        <v>0</v>
      </c>
      <c r="E110" s="12"/>
      <c r="F110" s="12"/>
      <c r="G110" s="12"/>
      <c r="H110" s="12"/>
      <c r="I110" s="12"/>
      <c r="J110" s="12"/>
      <c r="K110" s="12"/>
      <c r="L110" s="12">
        <f>SUM(L61+X109)</f>
        <v>0</v>
      </c>
      <c r="M110" s="12">
        <f>SUM(M61+R109)</f>
        <v>0</v>
      </c>
      <c r="N110" s="12">
        <f>SUM(N61+S109)</f>
        <v>0</v>
      </c>
    </row>
    <row r="111" spans="1:11" ht="12.75">
      <c r="A111" s="16"/>
      <c r="B111" s="16"/>
      <c r="C111" s="16"/>
      <c r="D111" s="16"/>
      <c r="E111" s="16"/>
      <c r="F111" s="15"/>
      <c r="G111" s="15"/>
      <c r="H111" s="15"/>
      <c r="I111" s="15"/>
      <c r="J111" s="15"/>
      <c r="K111" s="15"/>
    </row>
    <row r="112" spans="1:11" ht="12.75">
      <c r="A112" s="16"/>
      <c r="B112" s="16"/>
      <c r="C112" s="16"/>
      <c r="D112" s="16"/>
      <c r="E112" s="16"/>
      <c r="F112" s="15"/>
      <c r="G112" s="15"/>
      <c r="H112" s="15"/>
      <c r="I112" s="15"/>
      <c r="J112" s="15"/>
      <c r="K112" s="15"/>
    </row>
    <row r="113" spans="1:12" ht="12.75">
      <c r="A113" s="15"/>
      <c r="B113" s="15"/>
      <c r="C113" s="15"/>
      <c r="D113" s="15"/>
      <c r="E113" s="15"/>
      <c r="F113" s="15"/>
      <c r="G113" s="16"/>
      <c r="H113" s="16"/>
      <c r="I113" s="16"/>
      <c r="J113" s="16"/>
      <c r="K113" s="16"/>
      <c r="L113" s="13"/>
    </row>
    <row r="114" spans="1:12" ht="12.75">
      <c r="A114" s="15"/>
      <c r="B114" s="4" t="s">
        <v>131</v>
      </c>
      <c r="C114" s="4"/>
      <c r="D114" s="15"/>
      <c r="E114" s="15"/>
      <c r="F114" s="15"/>
      <c r="G114" s="16"/>
      <c r="H114" s="16"/>
      <c r="I114" s="16"/>
      <c r="J114" s="16"/>
      <c r="K114" s="16"/>
      <c r="L114" s="13"/>
    </row>
    <row r="115" spans="1:12" ht="12.75">
      <c r="A115" s="15"/>
      <c r="B115" s="15" t="s">
        <v>81</v>
      </c>
      <c r="C115" s="4"/>
      <c r="D115" s="15"/>
      <c r="E115" s="15"/>
      <c r="F115" s="15"/>
      <c r="G115" s="16"/>
      <c r="H115" s="16"/>
      <c r="I115" s="16"/>
      <c r="J115" s="16"/>
      <c r="K115" s="16"/>
      <c r="L115" s="13"/>
    </row>
    <row r="116" spans="1:11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4" ht="12.75">
      <c r="A117" s="12">
        <v>4</v>
      </c>
      <c r="B117" s="12" t="s">
        <v>132</v>
      </c>
      <c r="C117" s="12"/>
      <c r="D117" s="12">
        <f>SUM(D118+P119)</f>
        <v>0</v>
      </c>
      <c r="E117" s="12"/>
      <c r="F117" s="7"/>
      <c r="G117" s="7"/>
      <c r="H117" s="7"/>
      <c r="I117" s="7"/>
      <c r="J117" s="7"/>
      <c r="K117" s="7"/>
      <c r="L117" s="12">
        <f>SUM(D117+F117)</f>
        <v>0</v>
      </c>
      <c r="M117" s="12">
        <f>SUM(M118+Q120)</f>
        <v>0</v>
      </c>
      <c r="N117" s="12">
        <f>SUM(N118+R120)</f>
        <v>0</v>
      </c>
    </row>
    <row r="118" spans="1:14" ht="12.75">
      <c r="A118" s="12">
        <v>42</v>
      </c>
      <c r="B118" s="12" t="s">
        <v>133</v>
      </c>
      <c r="C118" s="12"/>
      <c r="D118" s="12">
        <f>SUM(D119+D120+D121)</f>
        <v>0</v>
      </c>
      <c r="E118" s="12"/>
      <c r="F118" s="7"/>
      <c r="G118" s="7"/>
      <c r="H118" s="7"/>
      <c r="I118" s="7"/>
      <c r="J118" s="7"/>
      <c r="K118" s="7"/>
      <c r="L118" s="12">
        <f>SUM(D118+F118)</f>
        <v>0</v>
      </c>
      <c r="M118" s="12"/>
      <c r="N118" s="12"/>
    </row>
    <row r="119" spans="1:14" ht="12.75">
      <c r="A119" s="7">
        <v>42273</v>
      </c>
      <c r="B119" s="7" t="s">
        <v>134</v>
      </c>
      <c r="C119" s="7"/>
      <c r="D119" s="7"/>
      <c r="E119" s="7"/>
      <c r="F119" s="7"/>
      <c r="G119" s="7"/>
      <c r="H119" s="7"/>
      <c r="I119" s="7"/>
      <c r="J119" s="7"/>
      <c r="K119" s="7"/>
      <c r="L119" s="7">
        <f>SUM(D119+F119)</f>
        <v>0</v>
      </c>
      <c r="M119" s="7"/>
      <c r="N119" s="7"/>
    </row>
    <row r="120" spans="1:14" ht="12.75">
      <c r="A120" s="7">
        <v>42411</v>
      </c>
      <c r="B120" s="7" t="s">
        <v>135</v>
      </c>
      <c r="C120" s="7"/>
      <c r="D120" s="7"/>
      <c r="E120" s="7"/>
      <c r="F120" s="7"/>
      <c r="G120" s="7"/>
      <c r="H120" s="7"/>
      <c r="I120" s="7"/>
      <c r="J120" s="7"/>
      <c r="K120" s="7"/>
      <c r="L120" s="7">
        <f>SUM(D120+F120)</f>
        <v>0</v>
      </c>
      <c r="M120" s="7"/>
      <c r="N120" s="7"/>
    </row>
    <row r="121" spans="1:14" ht="12.75">
      <c r="A121" s="7">
        <v>42621</v>
      </c>
      <c r="B121" s="7" t="s">
        <v>136</v>
      </c>
      <c r="C121" s="7"/>
      <c r="D121" s="7"/>
      <c r="E121" s="7"/>
      <c r="F121" s="7"/>
      <c r="G121" s="7"/>
      <c r="H121" s="7"/>
      <c r="I121" s="7"/>
      <c r="J121" s="7"/>
      <c r="K121" s="7"/>
      <c r="L121" s="7">
        <f>SUM(D121+F121)</f>
        <v>0</v>
      </c>
      <c r="M121" s="7"/>
      <c r="N121" s="7"/>
    </row>
    <row r="122" spans="1:14" ht="12.75">
      <c r="A122" s="12"/>
      <c r="B122" s="12" t="s">
        <v>137</v>
      </c>
      <c r="C122" s="12"/>
      <c r="D122" s="12">
        <f>SUM(D117+P122)</f>
        <v>0</v>
      </c>
      <c r="E122" s="12"/>
      <c r="F122" s="7"/>
      <c r="G122" s="7"/>
      <c r="H122" s="7"/>
      <c r="I122" s="7"/>
      <c r="J122" s="7"/>
      <c r="K122" s="7"/>
      <c r="L122" s="12">
        <f>SUM(L117+Q121)</f>
        <v>0</v>
      </c>
      <c r="M122" s="12">
        <f>SUM(M117+Q121)</f>
        <v>0</v>
      </c>
      <c r="N122" s="12">
        <f>SUM(N117+R121)</f>
        <v>0</v>
      </c>
    </row>
    <row r="123" spans="1:11" ht="12.75">
      <c r="A123" s="16"/>
      <c r="B123" s="16"/>
      <c r="C123" s="16"/>
      <c r="D123" s="16"/>
      <c r="E123" s="16"/>
      <c r="F123" s="15"/>
      <c r="G123" s="15"/>
      <c r="H123" s="15"/>
      <c r="I123" s="15"/>
      <c r="J123" s="15"/>
      <c r="K123" s="15"/>
    </row>
    <row r="124" spans="1:11" ht="12.75">
      <c r="A124" s="15"/>
      <c r="B124" s="4" t="s">
        <v>138</v>
      </c>
      <c r="C124" s="4"/>
      <c r="D124" s="4"/>
      <c r="E124" s="4"/>
      <c r="F124" s="15"/>
      <c r="G124" s="15"/>
      <c r="H124" s="15"/>
      <c r="I124" s="15"/>
      <c r="J124" s="15"/>
      <c r="K124" s="15"/>
    </row>
    <row r="125" spans="1:11" ht="12.75">
      <c r="A125" s="15"/>
      <c r="B125" s="15" t="s">
        <v>81</v>
      </c>
      <c r="C125" s="4"/>
      <c r="D125" s="4"/>
      <c r="E125" s="4"/>
      <c r="F125" s="15"/>
      <c r="G125" s="15"/>
      <c r="H125" s="15"/>
      <c r="I125" s="15"/>
      <c r="J125" s="15"/>
      <c r="K125" s="15"/>
    </row>
    <row r="126" spans="1:11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4" ht="12.75">
      <c r="A127" s="12">
        <v>3</v>
      </c>
      <c r="B127" s="12" t="s">
        <v>82</v>
      </c>
      <c r="C127" s="12"/>
      <c r="D127" s="12">
        <f>SUM(D128+P129)</f>
        <v>0</v>
      </c>
      <c r="E127" s="12"/>
      <c r="F127" s="7"/>
      <c r="G127" s="7"/>
      <c r="H127" s="7"/>
      <c r="I127" s="7"/>
      <c r="J127" s="7"/>
      <c r="K127" s="7"/>
      <c r="L127" s="12">
        <f>SUM(D127+G127)</f>
        <v>0</v>
      </c>
      <c r="M127" s="12">
        <f>SUM(M128+Q128)</f>
        <v>0</v>
      </c>
      <c r="N127" s="12">
        <f>SUM(N128+R128)</f>
        <v>0</v>
      </c>
    </row>
    <row r="128" spans="1:14" ht="12.75">
      <c r="A128" s="12">
        <v>32</v>
      </c>
      <c r="B128" s="12" t="s">
        <v>88</v>
      </c>
      <c r="C128" s="12"/>
      <c r="D128" s="12">
        <f>SUM(D129+P128)</f>
        <v>0</v>
      </c>
      <c r="E128" s="12"/>
      <c r="F128" s="7"/>
      <c r="G128" s="7"/>
      <c r="H128" s="7"/>
      <c r="I128" s="7"/>
      <c r="J128" s="7"/>
      <c r="K128" s="7"/>
      <c r="L128" s="12">
        <f aca="true" t="shared" si="13" ref="L128:L136">SUM(D128+G128)</f>
        <v>0</v>
      </c>
      <c r="M128" s="7"/>
      <c r="N128" s="7"/>
    </row>
    <row r="129" spans="1:14" ht="12.75">
      <c r="A129" s="7">
        <v>32329</v>
      </c>
      <c r="B129" s="7" t="s">
        <v>139</v>
      </c>
      <c r="C129" s="7"/>
      <c r="D129" s="7"/>
      <c r="E129" s="7"/>
      <c r="F129" s="7"/>
      <c r="G129" s="7"/>
      <c r="H129" s="7"/>
      <c r="I129" s="7"/>
      <c r="J129" s="7"/>
      <c r="K129" s="7"/>
      <c r="L129" s="7">
        <f t="shared" si="13"/>
        <v>0</v>
      </c>
      <c r="M129" s="7"/>
      <c r="N129" s="7"/>
    </row>
    <row r="130" spans="1:14" ht="12.75">
      <c r="A130" s="12">
        <v>4</v>
      </c>
      <c r="B130" s="12" t="s">
        <v>140</v>
      </c>
      <c r="C130" s="12"/>
      <c r="D130" s="12">
        <f>SUM(D131+D134)</f>
        <v>0</v>
      </c>
      <c r="E130" s="12"/>
      <c r="F130" s="7"/>
      <c r="G130" s="7"/>
      <c r="H130" s="7"/>
      <c r="I130" s="7"/>
      <c r="J130" s="7"/>
      <c r="K130" s="7"/>
      <c r="L130" s="12">
        <f t="shared" si="13"/>
        <v>0</v>
      </c>
      <c r="M130" s="12">
        <f>SUM(M131+M134)</f>
        <v>0</v>
      </c>
      <c r="N130" s="12">
        <f>SUM(N131+N134)</f>
        <v>0</v>
      </c>
    </row>
    <row r="131" spans="1:14" ht="12.75">
      <c r="A131" s="12">
        <v>42</v>
      </c>
      <c r="B131" s="12" t="s">
        <v>141</v>
      </c>
      <c r="C131" s="12"/>
      <c r="D131" s="12">
        <f>SUM(D132+D133)</f>
        <v>0</v>
      </c>
      <c r="E131" s="12"/>
      <c r="F131" s="7"/>
      <c r="G131" s="7"/>
      <c r="H131" s="7"/>
      <c r="I131" s="7"/>
      <c r="J131" s="7"/>
      <c r="K131" s="7"/>
      <c r="L131" s="12">
        <f t="shared" si="13"/>
        <v>0</v>
      </c>
      <c r="M131" s="7"/>
      <c r="N131" s="7"/>
    </row>
    <row r="132" spans="1:14" ht="12.75">
      <c r="A132" s="7">
        <v>42122</v>
      </c>
      <c r="B132" s="7" t="s">
        <v>142</v>
      </c>
      <c r="C132" s="7"/>
      <c r="D132" s="7"/>
      <c r="E132" s="7"/>
      <c r="F132" s="7"/>
      <c r="G132" s="7"/>
      <c r="H132" s="7"/>
      <c r="I132" s="7"/>
      <c r="J132" s="7"/>
      <c r="K132" s="7"/>
      <c r="L132" s="7">
        <f t="shared" si="13"/>
        <v>0</v>
      </c>
      <c r="M132" s="7"/>
      <c r="N132" s="7"/>
    </row>
    <row r="133" spans="1:14" ht="12.75">
      <c r="A133" s="7">
        <v>42149</v>
      </c>
      <c r="B133" s="7" t="s">
        <v>143</v>
      </c>
      <c r="C133" s="7"/>
      <c r="D133" s="7"/>
      <c r="E133" s="7"/>
      <c r="F133" s="7"/>
      <c r="G133" s="7"/>
      <c r="H133" s="7"/>
      <c r="I133" s="7"/>
      <c r="J133" s="7"/>
      <c r="K133" s="7"/>
      <c r="L133" s="7">
        <f t="shared" si="13"/>
        <v>0</v>
      </c>
      <c r="M133" s="7"/>
      <c r="N133" s="7"/>
    </row>
    <row r="134" spans="1:14" ht="12.75">
      <c r="A134" s="12">
        <v>45</v>
      </c>
      <c r="B134" s="12" t="s">
        <v>144</v>
      </c>
      <c r="C134" s="12"/>
      <c r="D134" s="12">
        <f>SUM(D135+D136)</f>
        <v>0</v>
      </c>
      <c r="E134" s="12"/>
      <c r="F134" s="7"/>
      <c r="G134" s="7"/>
      <c r="H134" s="7"/>
      <c r="I134" s="7"/>
      <c r="J134" s="7"/>
      <c r="K134" s="7"/>
      <c r="L134" s="12">
        <f t="shared" si="13"/>
        <v>0</v>
      </c>
      <c r="M134" s="7"/>
      <c r="N134" s="7"/>
    </row>
    <row r="135" spans="1:14" ht="12.75">
      <c r="A135" s="7">
        <v>45111</v>
      </c>
      <c r="B135" s="7" t="s">
        <v>145</v>
      </c>
      <c r="C135" s="7"/>
      <c r="D135" s="7"/>
      <c r="E135" s="7"/>
      <c r="F135" s="7"/>
      <c r="G135" s="7"/>
      <c r="H135" s="7"/>
      <c r="I135" s="7"/>
      <c r="J135" s="7"/>
      <c r="K135" s="7"/>
      <c r="L135" s="7">
        <f t="shared" si="13"/>
        <v>0</v>
      </c>
      <c r="M135" s="7"/>
      <c r="N135" s="7"/>
    </row>
    <row r="136" spans="1:14" ht="12.75">
      <c r="A136" s="7">
        <v>45411</v>
      </c>
      <c r="B136" s="7" t="s">
        <v>146</v>
      </c>
      <c r="C136" s="7"/>
      <c r="D136" s="7"/>
      <c r="E136" s="7"/>
      <c r="F136" s="7"/>
      <c r="G136" s="7"/>
      <c r="H136" s="7"/>
      <c r="I136" s="7"/>
      <c r="J136" s="7"/>
      <c r="K136" s="7"/>
      <c r="L136" s="7">
        <f t="shared" si="13"/>
        <v>0</v>
      </c>
      <c r="M136" s="7"/>
      <c r="N136" s="7"/>
    </row>
    <row r="137" spans="1:14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ht="12.75">
      <c r="A138" s="7"/>
      <c r="B138" s="12" t="s">
        <v>147</v>
      </c>
      <c r="C138" s="12"/>
      <c r="D138" s="12">
        <f>SUM(D127+D130)</f>
        <v>0</v>
      </c>
      <c r="E138" s="12"/>
      <c r="F138" s="7"/>
      <c r="G138" s="7"/>
      <c r="H138" s="7"/>
      <c r="I138" s="7"/>
      <c r="J138" s="7"/>
      <c r="K138" s="7"/>
      <c r="L138" s="12">
        <f>SUM(L127+L130)</f>
        <v>0</v>
      </c>
      <c r="M138" s="12">
        <f>SUM(M127+M130)</f>
        <v>0</v>
      </c>
      <c r="N138" s="12">
        <f>SUM(N127+N130)</f>
        <v>0</v>
      </c>
    </row>
    <row r="139" spans="1:14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2.75">
      <c r="A140" s="7"/>
      <c r="B140" s="12" t="s">
        <v>148</v>
      </c>
      <c r="C140" s="12"/>
      <c r="D140" s="12">
        <f>SUM(D110+D122+D138)</f>
        <v>0</v>
      </c>
      <c r="E140" s="12"/>
      <c r="F140" s="7"/>
      <c r="G140" s="7"/>
      <c r="H140" s="7"/>
      <c r="I140" s="7"/>
      <c r="J140" s="7"/>
      <c r="K140" s="7"/>
      <c r="L140" s="12">
        <f>SUM(L110+L122+L138)</f>
        <v>0</v>
      </c>
      <c r="M140" s="12">
        <f>SUM(M110+M122+M138)</f>
        <v>0</v>
      </c>
      <c r="N140" s="12">
        <f>SUM(N110+N122+N138)</f>
        <v>0</v>
      </c>
    </row>
    <row r="141" spans="1:11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2.75">
      <c r="A142" s="15" t="s">
        <v>149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2.75">
      <c r="A144" s="15" t="s">
        <v>163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9" ht="12.75">
      <c r="A148" s="15"/>
      <c r="B148" s="222"/>
      <c r="C148" s="222"/>
      <c r="D148" s="15"/>
      <c r="E148" s="15"/>
      <c r="F148" s="15"/>
      <c r="G148" s="15"/>
      <c r="H148" s="15"/>
      <c r="I148" s="15"/>
    </row>
    <row r="149" spans="1:9" ht="12.75">
      <c r="A149" s="15"/>
      <c r="B149" s="4"/>
      <c r="C149" s="4"/>
      <c r="D149" s="4"/>
      <c r="E149" s="4"/>
      <c r="F149" s="15"/>
      <c r="G149" s="15"/>
      <c r="H149" s="15"/>
      <c r="I149" s="15"/>
    </row>
    <row r="150" spans="1:9" ht="12.75">
      <c r="A150" s="15"/>
      <c r="B150" s="4"/>
      <c r="C150" s="4"/>
      <c r="D150" s="4"/>
      <c r="E150" s="4"/>
      <c r="F150" s="4"/>
      <c r="G150" s="15"/>
      <c r="H150" s="15"/>
      <c r="I150" s="15"/>
    </row>
    <row r="151" spans="1:9" ht="12.75">
      <c r="A151" s="15"/>
      <c r="B151" s="15"/>
      <c r="C151" s="4"/>
      <c r="D151" s="4"/>
      <c r="E151" s="4"/>
      <c r="F151" s="4"/>
      <c r="G151" s="15"/>
      <c r="H151" s="15"/>
      <c r="I151" s="15"/>
    </row>
    <row r="152" spans="1:9" ht="12.75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14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</sheetData>
  <sheetProtection selectLockedCells="1" selectUnlockedCells="1"/>
  <mergeCells count="10">
    <mergeCell ref="B56:C56"/>
    <mergeCell ref="B57:F57"/>
    <mergeCell ref="B148:C148"/>
    <mergeCell ref="A1:N1"/>
    <mergeCell ref="A2:N2"/>
    <mergeCell ref="F3:G3"/>
    <mergeCell ref="B4:H4"/>
    <mergeCell ref="C6:K6"/>
    <mergeCell ref="C7:E7"/>
    <mergeCell ref="M7:N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MipexPvP LoL</dc:creator>
  <cp:keywords/>
  <dc:description/>
  <cp:lastModifiedBy>Anita</cp:lastModifiedBy>
  <cp:lastPrinted>2018-10-18T08:12:56Z</cp:lastPrinted>
  <dcterms:created xsi:type="dcterms:W3CDTF">2018-10-17T15:56:32Z</dcterms:created>
  <dcterms:modified xsi:type="dcterms:W3CDTF">2019-03-13T08:41:54Z</dcterms:modified>
  <cp:category/>
  <cp:version/>
  <cp:contentType/>
  <cp:contentStatus/>
</cp:coreProperties>
</file>